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335" windowWidth="15330" windowHeight="6645" firstSheet="1" activeTab="4"/>
  </bookViews>
  <sheets>
    <sheet name="総括" sheetId="1" r:id="rId1"/>
    <sheet name="事業別内訳" sheetId="2" r:id="rId2"/>
    <sheet name="繰越明許内訳" sheetId="3" r:id="rId3"/>
    <sheet name="繰越明許費説明（市場）" sheetId="4" r:id="rId4"/>
    <sheet name="繰越明許費説明（安全安心）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<sst xmlns="http://schemas.openxmlformats.org/spreadsheetml/2006/main" count="182" uniqueCount="73">
  <si>
    <t>（１）総括</t>
  </si>
  <si>
    <t>（単位：千円）</t>
  </si>
  <si>
    <t>　款・項・目</t>
  </si>
  <si>
    <t>国庫支出金</t>
  </si>
  <si>
    <t>金　　額</t>
  </si>
  <si>
    <t>事　　　業　　　名</t>
  </si>
  <si>
    <t>繰　越　明　許　費　要　求　書</t>
  </si>
  <si>
    <t>備考欄</t>
  </si>
  <si>
    <t>財　　源　　内　　訳　</t>
  </si>
  <si>
    <t>分（負）担金</t>
  </si>
  <si>
    <t>起債</t>
  </si>
  <si>
    <t>受託事業収入</t>
  </si>
  <si>
    <t>　（２）繰越明許内訳表</t>
  </si>
  <si>
    <t>（単位：千円）</t>
  </si>
  <si>
    <t>事業名</t>
  </si>
  <si>
    <t>金額</t>
  </si>
  <si>
    <t>財   源   内   訳</t>
  </si>
  <si>
    <t>年  度  内  執  行  額</t>
  </si>
  <si>
    <t>繰          越          額</t>
  </si>
  <si>
    <t>理　　　由</t>
  </si>
  <si>
    <t>国   庫
支出金</t>
  </si>
  <si>
    <t>その他</t>
  </si>
  <si>
    <t>財   源   内  訳</t>
  </si>
  <si>
    <t>財      源      内      訳</t>
  </si>
  <si>
    <t>当該年度に収入
と  な  る  も  の</t>
  </si>
  <si>
    <t>翌年度に収入
さ れ る も の</t>
  </si>
  <si>
    <t>合　　　　計</t>
  </si>
  <si>
    <t>　（３）繰越明許費説明</t>
  </si>
  <si>
    <t>　　　　　　　　（単位：千円）</t>
  </si>
  <si>
    <t>事   業   名</t>
  </si>
  <si>
    <t>金    額</t>
  </si>
  <si>
    <t>年　度　内　執　行　額</t>
  </si>
  <si>
    <t>繰　　　　　　越　　　　　　額</t>
  </si>
  <si>
    <t>理　　　　　　　由</t>
  </si>
  <si>
    <t>金　　額</t>
  </si>
  <si>
    <t>財　　　源　　　内　　　訳</t>
  </si>
  <si>
    <t>区　分</t>
  </si>
  <si>
    <t>予算額</t>
  </si>
  <si>
    <t>財　　源　　内　　訳</t>
  </si>
  <si>
    <t>年　度　内　支　出　額</t>
  </si>
  <si>
    <t>繰　　　　越　　　　額</t>
  </si>
  <si>
    <t>　［計画に関する諸条件］</t>
  </si>
  <si>
    <t>金   額</t>
  </si>
  <si>
    <t>小　計</t>
  </si>
  <si>
    <t>合　　計</t>
  </si>
  <si>
    <t>（３）の理由のとおり</t>
  </si>
  <si>
    <t>財　　源　　内　　訳</t>
  </si>
  <si>
    <t>事　業　別　繰　越　明　許　費　内　訳　表</t>
  </si>
  <si>
    <t>【合計】</t>
  </si>
  <si>
    <t>目　　名</t>
  </si>
  <si>
    <t>事　　業　　名</t>
  </si>
  <si>
    <t>予　　　算　　　額</t>
  </si>
  <si>
    <t>繰　　　越　　　額</t>
  </si>
  <si>
    <t>当初予算分</t>
  </si>
  <si>
    <t>補正分</t>
  </si>
  <si>
    <t>計</t>
  </si>
  <si>
    <t>箇所数</t>
  </si>
  <si>
    <t>金　額</t>
  </si>
  <si>
    <t xml:space="preserve"> </t>
  </si>
  <si>
    <t>　</t>
  </si>
  <si>
    <t>経済危機対策として、平成２１年度予算として前倒しでの予算計上を要するため。</t>
  </si>
  <si>
    <t>　</t>
  </si>
  <si>
    <t>　　　　　　　　農林水産部水産課</t>
  </si>
  <si>
    <t>水産課</t>
  </si>
  <si>
    <t>事業費</t>
  </si>
  <si>
    <t>　事業費</t>
  </si>
  <si>
    <t>　　魚市場事業費</t>
  </si>
  <si>
    <t>魚市場事業費</t>
  </si>
  <si>
    <t>安全と安心の市場とみなとづくり事業</t>
  </si>
  <si>
    <t>繰入金</t>
  </si>
  <si>
    <t>財　　源　　内　　訳</t>
  </si>
  <si>
    <t>経済危機対策として、平成２１年度予算として前倒しでの予算計上を要するため。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</si>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</sst>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\(\ #,##0\);\(&quot;△&quot;#,##0\)"/>
    <numFmt numFmtId="179" formatCode="[Cyan]#,##0;[Cyan]\-#,##0;"/>
    <numFmt numFmtId="180" formatCode="#,##0;\-#,##0;"/>
    <numFmt numFmtId="181" formatCode="#,##0;\-#,##0;&quot;-&quot;"/>
    <numFmt numFmtId="182" formatCode="#,##0_);[Red]\(#,##0\)"/>
    <numFmt numFmtId="183" formatCode="#,##0.0_);[Red]\(#,##0.0\)"/>
    <numFmt numFmtId="184" formatCode="0.0_);[Red]\(0.0\)"/>
    <numFmt numFmtId="185" formatCode="0_);[Red]\(0\)"/>
    <numFmt numFmtId="186" formatCode="m&quot;月&quot;d&quot;日&quot;;@"/>
    <numFmt numFmtId="187" formatCode="m/d;@"/>
    <numFmt numFmtId="188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2"/>
      <name val=""/>
      <family val="1"/>
    </font>
    <font>
      <sz val="14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Alignment="0">
      <protection/>
    </xf>
    <xf numFmtId="181" fontId="4" fillId="0" borderId="0" applyFill="0" applyBorder="0" applyAlignment="0">
      <protection/>
    </xf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137"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9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6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4" xfId="0" applyFont="1" applyFill="1" applyBorder="1" applyAlignment="1">
      <alignment shrinkToFit="1"/>
    </xf>
    <xf numFmtId="38" fontId="0" fillId="0" borderId="4" xfId="23" applyFont="1" applyFill="1" applyBorder="1" applyAlignment="1">
      <alignment/>
    </xf>
    <xf numFmtId="38" fontId="0" fillId="0" borderId="13" xfId="23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 shrinkToFit="1"/>
    </xf>
    <xf numFmtId="38" fontId="0" fillId="0" borderId="8" xfId="23" applyFont="1" applyFill="1" applyBorder="1" applyAlignment="1">
      <alignment/>
    </xf>
    <xf numFmtId="38" fontId="0" fillId="0" borderId="16" xfId="23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8" fontId="0" fillId="0" borderId="0" xfId="23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9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3" fillId="0" borderId="9" xfId="0" applyFont="1" applyBorder="1" applyAlignment="1">
      <alignment shrinkToFit="1"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8" xfId="0" applyFont="1" applyBorder="1" applyAlignment="1">
      <alignment/>
    </xf>
    <xf numFmtId="188" fontId="0" fillId="0" borderId="4" xfId="0" applyNumberFormat="1" applyFont="1" applyBorder="1" applyAlignment="1">
      <alignment/>
    </xf>
    <xf numFmtId="0" fontId="0" fillId="2" borderId="9" xfId="0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0" borderId="7" xfId="0" applyNumberFormat="1" applyBorder="1" applyAlignment="1">
      <alignment/>
    </xf>
    <xf numFmtId="176" fontId="0" fillId="0" borderId="7" xfId="0" applyNumberFormat="1" applyBorder="1" applyAlignment="1">
      <alignment horizontal="center"/>
    </xf>
    <xf numFmtId="0" fontId="0" fillId="0" borderId="4" xfId="0" applyFont="1" applyFill="1" applyBorder="1" applyAlignment="1">
      <alignment shrinkToFit="1"/>
    </xf>
    <xf numFmtId="38" fontId="0" fillId="0" borderId="4" xfId="23" applyFont="1" applyFill="1" applyBorder="1" applyAlignment="1">
      <alignment/>
    </xf>
    <xf numFmtId="38" fontId="0" fillId="0" borderId="13" xfId="23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8" fontId="0" fillId="0" borderId="8" xfId="23" applyFont="1" applyFill="1" applyBorder="1" applyAlignment="1">
      <alignment/>
    </xf>
    <xf numFmtId="38" fontId="0" fillId="0" borderId="16" xfId="23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8" xfId="0" applyBorder="1" applyAlignment="1">
      <alignment wrapText="1"/>
    </xf>
    <xf numFmtId="0" fontId="0" fillId="0" borderId="4" xfId="0" applyFont="1" applyBorder="1" applyAlignment="1">
      <alignment wrapText="1"/>
    </xf>
    <xf numFmtId="188" fontId="0" fillId="0" borderId="8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8" fontId="0" fillId="0" borderId="26" xfId="23" applyFont="1" applyFill="1" applyBorder="1" applyAlignment="1">
      <alignment/>
    </xf>
    <xf numFmtId="38" fontId="0" fillId="0" borderId="27" xfId="23" applyFont="1" applyFill="1" applyBorder="1" applyAlignment="1">
      <alignment/>
    </xf>
    <xf numFmtId="38" fontId="0" fillId="0" borderId="10" xfId="23" applyFont="1" applyFill="1" applyBorder="1" applyAlignment="1">
      <alignment/>
    </xf>
    <xf numFmtId="38" fontId="0" fillId="0" borderId="11" xfId="23" applyFont="1" applyFill="1" applyBorder="1" applyAlignment="1">
      <alignment/>
    </xf>
    <xf numFmtId="0" fontId="11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5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="75" zoomScaleNormal="75" workbookViewId="0" topLeftCell="A1">
      <selection activeCell="C10" sqref="C10"/>
    </sheetView>
  </sheetViews>
  <sheetFormatPr defaultColWidth="9.00390625" defaultRowHeight="13.5"/>
  <cols>
    <col min="1" max="1" width="1.625" style="0" customWidth="1"/>
    <col min="2" max="2" width="18.625" style="0" customWidth="1"/>
    <col min="3" max="3" width="26.625" style="0" customWidth="1"/>
    <col min="4" max="9" width="14.625" style="0" customWidth="1"/>
    <col min="10" max="10" width="16.625" style="0" customWidth="1"/>
  </cols>
  <sheetData>
    <row r="1" spans="4:10" ht="21">
      <c r="D1" s="13" t="s">
        <v>6</v>
      </c>
      <c r="I1" s="14"/>
      <c r="J1" s="14"/>
    </row>
    <row r="2" spans="2:9" ht="16.5" customHeight="1">
      <c r="B2" t="s">
        <v>0</v>
      </c>
      <c r="I2" s="20" t="s">
        <v>62</v>
      </c>
    </row>
    <row r="3" ht="16.5" customHeight="1">
      <c r="J3" t="s">
        <v>1</v>
      </c>
    </row>
    <row r="4" spans="2:10" ht="16.5" customHeight="1">
      <c r="B4" s="8" t="s">
        <v>2</v>
      </c>
      <c r="C4" s="8" t="s">
        <v>5</v>
      </c>
      <c r="D4" s="8" t="s">
        <v>4</v>
      </c>
      <c r="E4" s="2"/>
      <c r="F4" s="3"/>
      <c r="G4" s="9" t="s">
        <v>8</v>
      </c>
      <c r="H4" s="12"/>
      <c r="I4" s="4"/>
      <c r="J4" s="8" t="s">
        <v>7</v>
      </c>
    </row>
    <row r="5" spans="2:10" ht="16.5" customHeight="1">
      <c r="B5" s="6"/>
      <c r="C5" s="6"/>
      <c r="D5" s="6"/>
      <c r="E5" s="1" t="s">
        <v>3</v>
      </c>
      <c r="F5" s="1" t="s">
        <v>9</v>
      </c>
      <c r="G5" s="1" t="s">
        <v>10</v>
      </c>
      <c r="H5" s="1" t="s">
        <v>11</v>
      </c>
      <c r="I5" s="1" t="s">
        <v>69</v>
      </c>
      <c r="J5" s="6"/>
    </row>
    <row r="6" spans="2:10" ht="16.5" customHeight="1">
      <c r="B6" s="5"/>
      <c r="C6" s="5"/>
      <c r="D6" s="69"/>
      <c r="E6" s="70"/>
      <c r="F6" s="70"/>
      <c r="G6" s="70"/>
      <c r="H6" s="70"/>
      <c r="I6" s="70"/>
      <c r="J6" s="5"/>
    </row>
    <row r="7" spans="2:11" ht="16.5" customHeight="1">
      <c r="B7" s="7" t="s">
        <v>64</v>
      </c>
      <c r="C7" s="7"/>
      <c r="D7" s="21">
        <f>D8</f>
        <v>26125</v>
      </c>
      <c r="E7" s="21"/>
      <c r="F7" s="21"/>
      <c r="G7" s="21"/>
      <c r="H7" s="21"/>
      <c r="I7" s="21">
        <f>I8</f>
        <v>26125</v>
      </c>
      <c r="J7" s="22"/>
      <c r="K7" s="23"/>
    </row>
    <row r="8" spans="2:11" ht="16.5" customHeight="1">
      <c r="B8" s="7" t="s">
        <v>65</v>
      </c>
      <c r="C8" s="7"/>
      <c r="D8" s="21">
        <f>D9</f>
        <v>26125</v>
      </c>
      <c r="E8" s="21"/>
      <c r="F8" s="21"/>
      <c r="G8" s="21"/>
      <c r="H8" s="21"/>
      <c r="I8" s="21">
        <f>I9</f>
        <v>26125</v>
      </c>
      <c r="J8" s="22"/>
      <c r="K8" s="23"/>
    </row>
    <row r="9" spans="2:11" ht="16.5" customHeight="1">
      <c r="B9" s="67" t="s">
        <v>66</v>
      </c>
      <c r="C9" s="67"/>
      <c r="D9" s="68">
        <f>D10+D11</f>
        <v>26125</v>
      </c>
      <c r="E9" s="68"/>
      <c r="F9" s="68"/>
      <c r="G9" s="68"/>
      <c r="H9" s="68"/>
      <c r="I9" s="68">
        <f>I10+I11</f>
        <v>26125</v>
      </c>
      <c r="J9" s="67"/>
      <c r="K9" s="23"/>
    </row>
    <row r="10" spans="2:11" ht="25.5" customHeight="1">
      <c r="B10" s="7"/>
      <c r="C10" s="15" t="s">
        <v>67</v>
      </c>
      <c r="D10" s="21">
        <v>14218</v>
      </c>
      <c r="E10" s="21"/>
      <c r="F10" s="21"/>
      <c r="G10" s="21"/>
      <c r="H10" s="21"/>
      <c r="I10" s="21">
        <f>D10-(E10+F10+G10+H10)</f>
        <v>14218</v>
      </c>
      <c r="J10" s="22"/>
      <c r="K10" s="23"/>
    </row>
    <row r="11" spans="2:11" ht="30" customHeight="1">
      <c r="B11" s="7"/>
      <c r="C11" s="15" t="s">
        <v>68</v>
      </c>
      <c r="D11" s="21">
        <v>11907</v>
      </c>
      <c r="E11" s="21"/>
      <c r="F11" s="21"/>
      <c r="G11" s="21"/>
      <c r="H11" s="21"/>
      <c r="I11" s="21">
        <f>D11-(E11+F11+G11+H11)</f>
        <v>11907</v>
      </c>
      <c r="J11" s="22"/>
      <c r="K11" s="23"/>
    </row>
    <row r="12" spans="2:10" ht="16.5" customHeight="1">
      <c r="B12" s="7"/>
      <c r="C12" s="7"/>
      <c r="D12" s="10"/>
      <c r="E12" s="10"/>
      <c r="F12" s="10"/>
      <c r="G12" s="10"/>
      <c r="H12" s="10"/>
      <c r="I12" s="10"/>
      <c r="J12" s="7"/>
    </row>
    <row r="13" spans="2:10" ht="16.5" customHeight="1">
      <c r="B13" s="7"/>
      <c r="C13" s="7"/>
      <c r="D13" s="10"/>
      <c r="E13" s="10"/>
      <c r="F13" s="10"/>
      <c r="G13" s="10"/>
      <c r="H13" s="10"/>
      <c r="I13" s="10"/>
      <c r="J13" s="7"/>
    </row>
    <row r="14" spans="2:10" ht="16.5" customHeight="1">
      <c r="B14" s="7"/>
      <c r="C14" s="7"/>
      <c r="D14" s="10"/>
      <c r="E14" s="10"/>
      <c r="F14" s="10"/>
      <c r="G14" s="10"/>
      <c r="H14" s="10"/>
      <c r="I14" s="10"/>
      <c r="J14" s="7"/>
    </row>
    <row r="15" spans="2:10" ht="16.5" customHeight="1">
      <c r="B15" s="7"/>
      <c r="C15" s="7"/>
      <c r="D15" s="10"/>
      <c r="E15" s="10"/>
      <c r="F15" s="10"/>
      <c r="G15" s="10"/>
      <c r="H15" s="10"/>
      <c r="I15" s="10"/>
      <c r="J15" s="7"/>
    </row>
    <row r="16" spans="2:10" ht="16.5" customHeight="1">
      <c r="B16" s="7"/>
      <c r="C16" s="7"/>
      <c r="D16" s="10"/>
      <c r="E16" s="10"/>
      <c r="F16" s="10"/>
      <c r="G16" s="10"/>
      <c r="H16" s="10"/>
      <c r="I16" s="10"/>
      <c r="J16" s="7"/>
    </row>
    <row r="17" spans="2:10" ht="16.5" customHeight="1">
      <c r="B17" s="7"/>
      <c r="C17" s="7"/>
      <c r="D17" s="10"/>
      <c r="E17" s="10"/>
      <c r="F17" s="10"/>
      <c r="G17" s="10"/>
      <c r="H17" s="10"/>
      <c r="I17" s="10"/>
      <c r="J17" s="7"/>
    </row>
    <row r="18" spans="2:10" ht="16.5" customHeight="1">
      <c r="B18" s="6"/>
      <c r="C18" s="6"/>
      <c r="D18" s="11"/>
      <c r="E18" s="11"/>
      <c r="F18" s="11"/>
      <c r="G18" s="11"/>
      <c r="H18" s="11"/>
      <c r="I18" s="11"/>
      <c r="J18" s="6"/>
    </row>
  </sheetData>
  <printOptions/>
  <pageMargins left="0.62" right="0.55" top="1" bottom="1" header="0.512" footer="0.51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showZeros="0" workbookViewId="0" topLeftCell="A1">
      <selection activeCell="G11" sqref="G11"/>
    </sheetView>
  </sheetViews>
  <sheetFormatPr defaultColWidth="9.00390625" defaultRowHeight="13.5"/>
  <cols>
    <col min="1" max="1" width="14.625" style="23" customWidth="1"/>
    <col min="2" max="2" width="18.50390625" style="23" customWidth="1"/>
    <col min="3" max="3" width="6.125" style="23" customWidth="1"/>
    <col min="4" max="11" width="10.625" style="23" customWidth="1"/>
    <col min="12" max="16384" width="9.00390625" style="23" customWidth="1"/>
  </cols>
  <sheetData>
    <row r="1" spans="1:38" ht="17.25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>
      <c r="A2" s="24"/>
      <c r="B2" s="24"/>
      <c r="C2" s="24"/>
      <c r="D2" s="24"/>
      <c r="E2" s="24"/>
      <c r="F2" s="24"/>
      <c r="G2" s="24"/>
      <c r="H2" s="24"/>
      <c r="I2" s="24"/>
      <c r="J2" s="96"/>
      <c r="K2" s="96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4.25" thickBot="1">
      <c r="A3" s="25" t="s">
        <v>48</v>
      </c>
      <c r="B3" s="24"/>
      <c r="C3" s="24"/>
      <c r="D3" s="24"/>
      <c r="E3" s="24"/>
      <c r="F3" s="24"/>
      <c r="G3" s="24"/>
      <c r="H3" s="24"/>
      <c r="I3" s="24"/>
      <c r="J3" s="97" t="s">
        <v>63</v>
      </c>
      <c r="K3" s="9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ht="13.5">
      <c r="A4" s="98" t="s">
        <v>49</v>
      </c>
      <c r="B4" s="100" t="s">
        <v>50</v>
      </c>
      <c r="C4" s="100"/>
      <c r="D4" s="102" t="s">
        <v>51</v>
      </c>
      <c r="E4" s="102"/>
      <c r="F4" s="102"/>
      <c r="G4" s="102"/>
      <c r="H4" s="102" t="s">
        <v>52</v>
      </c>
      <c r="I4" s="102"/>
      <c r="J4" s="102"/>
      <c r="K4" s="10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4.25" thickBot="1">
      <c r="A5" s="99"/>
      <c r="B5" s="101"/>
      <c r="C5" s="101"/>
      <c r="D5" s="26" t="s">
        <v>53</v>
      </c>
      <c r="E5" s="26" t="s">
        <v>54</v>
      </c>
      <c r="F5" s="26"/>
      <c r="G5" s="26" t="s">
        <v>55</v>
      </c>
      <c r="H5" s="26" t="s">
        <v>53</v>
      </c>
      <c r="I5" s="26" t="s">
        <v>54</v>
      </c>
      <c r="J5" s="26"/>
      <c r="K5" s="27" t="s">
        <v>55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4.25" customHeight="1">
      <c r="A6" s="28"/>
      <c r="B6" s="108"/>
      <c r="C6" s="29" t="s">
        <v>56</v>
      </c>
      <c r="D6" s="30">
        <f>SUM(D8,D10)</f>
        <v>2</v>
      </c>
      <c r="E6" s="30">
        <f>SUM(E8,E10)</f>
        <v>0</v>
      </c>
      <c r="F6" s="30">
        <f>SUM(F8)</f>
        <v>0</v>
      </c>
      <c r="G6" s="30">
        <f aca="true" t="shared" si="0" ref="G6:G17">SUM(D6:F6)</f>
        <v>2</v>
      </c>
      <c r="H6" s="30">
        <f>SUM(H8,H10)</f>
        <v>0</v>
      </c>
      <c r="I6" s="30">
        <f>SUM(I8,I10)</f>
        <v>2</v>
      </c>
      <c r="J6" s="30">
        <f>SUM(J8)</f>
        <v>0</v>
      </c>
      <c r="K6" s="31">
        <f aca="true" t="shared" si="1" ref="K6:K17">SUM(H6:J6)</f>
        <v>2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3.5">
      <c r="A7" s="32" t="s">
        <v>67</v>
      </c>
      <c r="B7" s="104"/>
      <c r="C7" s="33" t="s">
        <v>57</v>
      </c>
      <c r="D7" s="30">
        <f>SUM(D9,D11)</f>
        <v>173622</v>
      </c>
      <c r="E7" s="30">
        <f>SUM(E9,E11)</f>
        <v>26125</v>
      </c>
      <c r="F7" s="30">
        <f>SUM(F9)</f>
        <v>0</v>
      </c>
      <c r="G7" s="30">
        <f t="shared" si="0"/>
        <v>199747</v>
      </c>
      <c r="H7" s="30">
        <f>SUM(H9,H11)</f>
        <v>0</v>
      </c>
      <c r="I7" s="30">
        <f>SUM(I9,I11)</f>
        <v>26125</v>
      </c>
      <c r="J7" s="30">
        <f>SUM(J9)</f>
        <v>0</v>
      </c>
      <c r="K7" s="31">
        <f t="shared" si="1"/>
        <v>26125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3.5" customHeight="1">
      <c r="A8" s="32"/>
      <c r="B8" s="108" t="s">
        <v>67</v>
      </c>
      <c r="C8" s="29" t="s">
        <v>56</v>
      </c>
      <c r="D8" s="30">
        <v>1</v>
      </c>
      <c r="E8" s="30"/>
      <c r="F8" s="30"/>
      <c r="G8" s="30">
        <f t="shared" si="0"/>
        <v>1</v>
      </c>
      <c r="H8" s="30"/>
      <c r="I8" s="30">
        <v>1</v>
      </c>
      <c r="J8" s="30"/>
      <c r="K8" s="31">
        <f t="shared" si="1"/>
        <v>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13.5" customHeight="1">
      <c r="A9" s="32"/>
      <c r="B9" s="105"/>
      <c r="C9" s="33" t="s">
        <v>57</v>
      </c>
      <c r="D9" s="30">
        <v>166028</v>
      </c>
      <c r="E9" s="30">
        <v>14218</v>
      </c>
      <c r="F9" s="30"/>
      <c r="G9" s="30">
        <f t="shared" si="0"/>
        <v>180246</v>
      </c>
      <c r="H9" s="30"/>
      <c r="I9" s="30">
        <v>14218</v>
      </c>
      <c r="J9" s="30"/>
      <c r="K9" s="31">
        <f t="shared" si="1"/>
        <v>14218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3.5">
      <c r="A10" s="32"/>
      <c r="B10" s="104" t="s">
        <v>68</v>
      </c>
      <c r="C10" s="35" t="s">
        <v>56</v>
      </c>
      <c r="D10" s="36">
        <v>1</v>
      </c>
      <c r="E10" s="36"/>
      <c r="F10" s="36"/>
      <c r="G10" s="36">
        <f t="shared" si="0"/>
        <v>1</v>
      </c>
      <c r="H10" s="36"/>
      <c r="I10" s="36">
        <v>1</v>
      </c>
      <c r="J10" s="36"/>
      <c r="K10" s="37">
        <f t="shared" si="1"/>
        <v>1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8" ht="13.5">
      <c r="A11" s="34"/>
      <c r="B11" s="105"/>
      <c r="C11" s="33" t="s">
        <v>57</v>
      </c>
      <c r="D11" s="30">
        <v>7594</v>
      </c>
      <c r="E11" s="30">
        <v>11907</v>
      </c>
      <c r="F11" s="30"/>
      <c r="G11" s="30">
        <f t="shared" si="0"/>
        <v>19501</v>
      </c>
      <c r="H11" s="30"/>
      <c r="I11" s="30">
        <v>11907</v>
      </c>
      <c r="J11" s="30"/>
      <c r="K11" s="31">
        <f t="shared" si="1"/>
        <v>11907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ht="13.5">
      <c r="A12" s="32"/>
      <c r="B12" s="106"/>
      <c r="C12" s="71" t="s">
        <v>56</v>
      </c>
      <c r="D12" s="72"/>
      <c r="E12" s="72"/>
      <c r="F12" s="72"/>
      <c r="G12" s="72">
        <f t="shared" si="0"/>
        <v>0</v>
      </c>
      <c r="H12" s="72"/>
      <c r="I12" s="72"/>
      <c r="J12" s="72"/>
      <c r="K12" s="7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ht="13.5">
      <c r="A13" s="74"/>
      <c r="B13" s="107"/>
      <c r="C13" s="75" t="s">
        <v>57</v>
      </c>
      <c r="D13" s="72"/>
      <c r="E13" s="72"/>
      <c r="F13" s="72"/>
      <c r="G13" s="72">
        <f t="shared" si="0"/>
        <v>0</v>
      </c>
      <c r="H13" s="72"/>
      <c r="I13" s="72"/>
      <c r="J13" s="72"/>
      <c r="K13" s="7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ht="13.5" customHeight="1">
      <c r="A14" s="76"/>
      <c r="B14" s="113"/>
      <c r="C14" s="71" t="s">
        <v>56</v>
      </c>
      <c r="D14" s="77"/>
      <c r="E14" s="77"/>
      <c r="F14" s="77"/>
      <c r="G14" s="77">
        <f t="shared" si="0"/>
        <v>0</v>
      </c>
      <c r="H14" s="77"/>
      <c r="I14" s="77"/>
      <c r="J14" s="77"/>
      <c r="K14" s="78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ht="13.5" customHeight="1" thickBot="1">
      <c r="A15" s="76"/>
      <c r="B15" s="114"/>
      <c r="C15" s="75" t="s">
        <v>57</v>
      </c>
      <c r="D15" s="77"/>
      <c r="E15" s="77"/>
      <c r="F15" s="77"/>
      <c r="G15" s="77">
        <f t="shared" si="0"/>
        <v>0</v>
      </c>
      <c r="H15" s="77"/>
      <c r="I15" s="77"/>
      <c r="J15" s="77"/>
      <c r="K15" s="78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ht="13.5">
      <c r="A16" s="109" t="s">
        <v>44</v>
      </c>
      <c r="B16" s="110"/>
      <c r="C16" s="79" t="s">
        <v>56</v>
      </c>
      <c r="D16" s="91">
        <f aca="true" t="shared" si="2" ref="D16:F17">D6</f>
        <v>2</v>
      </c>
      <c r="E16" s="91">
        <f t="shared" si="2"/>
        <v>0</v>
      </c>
      <c r="F16" s="91">
        <f t="shared" si="2"/>
        <v>0</v>
      </c>
      <c r="G16" s="91">
        <f t="shared" si="0"/>
        <v>2</v>
      </c>
      <c r="H16" s="91">
        <f aca="true" t="shared" si="3" ref="H16:J17">H6</f>
        <v>0</v>
      </c>
      <c r="I16" s="91">
        <f t="shared" si="3"/>
        <v>2</v>
      </c>
      <c r="J16" s="91">
        <f t="shared" si="3"/>
        <v>0</v>
      </c>
      <c r="K16" s="92">
        <f t="shared" si="1"/>
        <v>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4.25" thickBot="1">
      <c r="A17" s="111"/>
      <c r="B17" s="112"/>
      <c r="C17" s="80" t="s">
        <v>57</v>
      </c>
      <c r="D17" s="93">
        <f t="shared" si="2"/>
        <v>173622</v>
      </c>
      <c r="E17" s="93">
        <f t="shared" si="2"/>
        <v>26125</v>
      </c>
      <c r="F17" s="93">
        <f t="shared" si="2"/>
        <v>0</v>
      </c>
      <c r="G17" s="93">
        <f t="shared" si="0"/>
        <v>199747</v>
      </c>
      <c r="H17" s="93">
        <f t="shared" si="3"/>
        <v>0</v>
      </c>
      <c r="I17" s="93">
        <f t="shared" si="3"/>
        <v>26125</v>
      </c>
      <c r="J17" s="93">
        <f t="shared" si="3"/>
        <v>0</v>
      </c>
      <c r="K17" s="94">
        <f t="shared" si="1"/>
        <v>26125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13.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13.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3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ht="13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ht="13.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13.5">
      <c r="A25" s="24"/>
      <c r="B25" s="24"/>
      <c r="C25" s="24"/>
      <c r="D25" s="24"/>
      <c r="E25" s="24"/>
      <c r="F25" s="24"/>
      <c r="G25" s="39"/>
      <c r="H25" s="39"/>
      <c r="I25" s="39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ht="13.5">
      <c r="A26" s="24"/>
      <c r="B26" s="24"/>
      <c r="C26" s="24"/>
      <c r="D26" s="24"/>
      <c r="E26" s="24"/>
      <c r="F26" s="24"/>
      <c r="G26" s="39"/>
      <c r="H26" s="39"/>
      <c r="I26" s="39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13.5">
      <c r="A27" s="24"/>
      <c r="B27" s="24"/>
      <c r="C27" s="24"/>
      <c r="D27" s="24"/>
      <c r="E27" s="24"/>
      <c r="F27" s="24"/>
      <c r="G27" s="39"/>
      <c r="H27" s="40"/>
      <c r="I27" s="39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ht="13.5">
      <c r="A28" s="24"/>
      <c r="B28" s="24"/>
      <c r="C28" s="24"/>
      <c r="D28" s="24"/>
      <c r="E28" s="24"/>
      <c r="F28" s="24"/>
      <c r="G28" s="39"/>
      <c r="H28" s="39"/>
      <c r="I28" s="39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ht="13.5">
      <c r="A29" s="24"/>
      <c r="B29" s="24"/>
      <c r="C29" s="24"/>
      <c r="D29" s="24"/>
      <c r="E29" s="24"/>
      <c r="F29" s="24"/>
      <c r="G29" s="39"/>
      <c r="H29" s="39"/>
      <c r="I29" s="39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ht="13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13.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ht="13.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13.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13.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ht="13.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13.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ht="13.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ht="13.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ht="13.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ht="13.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ht="13.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ht="13.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ht="13.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ht="13.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:38" ht="13.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ht="13.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ht="13.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ht="13.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ht="13.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ht="13.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ht="13.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 ht="13.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1:38" ht="13.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ht="13.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ht="13.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ht="13.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</row>
    <row r="75" spans="1:38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38" ht="13.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</row>
    <row r="77" spans="1:38" ht="13.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</row>
    <row r="78" spans="1:38" ht="13.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</row>
    <row r="79" spans="1:38" ht="13.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 ht="13.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38" ht="13.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ht="13.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 ht="13.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ht="13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38" ht="13.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</row>
    <row r="86" spans="1:38" ht="13.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ht="13.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ht="13.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38" ht="13.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</row>
    <row r="90" spans="1:38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</row>
    <row r="91" spans="1:38" ht="13.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</row>
    <row r="92" spans="1:38" ht="13.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</row>
    <row r="93" spans="1:38" ht="13.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</row>
    <row r="94" spans="1:38" ht="13.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38" ht="1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</row>
    <row r="96" spans="1:38" ht="13.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</row>
    <row r="97" spans="1:38" ht="13.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</row>
    <row r="98" spans="1:38" ht="13.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</row>
    <row r="99" spans="1:38" ht="13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</row>
    <row r="100" spans="1:38" ht="13.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</row>
    <row r="101" spans="1:38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</row>
    <row r="102" spans="1:38" ht="13.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</row>
    <row r="103" spans="1:38" ht="13.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</row>
    <row r="104" spans="1:38" ht="13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</row>
    <row r="105" spans="1:38" ht="13.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</row>
    <row r="106" spans="1:38" ht="13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</row>
    <row r="107" spans="1:38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</row>
    <row r="108" spans="1:38" ht="13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</row>
    <row r="109" spans="1:38" ht="13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</row>
    <row r="110" spans="1:38" ht="13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</row>
    <row r="111" spans="12:38" ht="13.5"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</row>
    <row r="112" spans="12:38" ht="13.5"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</row>
    <row r="113" spans="12:38" ht="13.5"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  <row r="114" spans="12:38" ht="13.5"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</row>
    <row r="115" spans="14:38" ht="13.5"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</row>
    <row r="116" spans="14:38" ht="13.5"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14:38" ht="13.5"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</row>
    <row r="118" spans="14:38" ht="13.5"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</row>
    <row r="119" spans="14:38" ht="13.5"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</row>
    <row r="120" spans="14:38" ht="13.5"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</row>
    <row r="121" spans="14:38" ht="13.5"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14:38" ht="13.5"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</row>
    <row r="123" spans="15:38" ht="13.5"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</row>
    <row r="124" spans="15:38" ht="13.5"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</row>
    <row r="125" spans="15:38" ht="13.5"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</row>
    <row r="126" spans="15:38" ht="13.5"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</row>
    <row r="127" spans="15:38" ht="13.5"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5:38" ht="13.5"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16:38" ht="13.5"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</row>
    <row r="130" spans="16:38" ht="13.5"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</row>
    <row r="131" spans="18:38" ht="13.5"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</row>
    <row r="132" spans="18:38" ht="13.5"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</row>
    <row r="133" spans="18:38" ht="13.5"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</row>
    <row r="134" spans="18:38" ht="13.5"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</row>
    <row r="135" spans="18:38" ht="13.5"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</row>
    <row r="136" spans="18:38" ht="13.5"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</row>
  </sheetData>
  <mergeCells count="13">
    <mergeCell ref="A16:B17"/>
    <mergeCell ref="B14:B15"/>
    <mergeCell ref="B10:B11"/>
    <mergeCell ref="B12:B13"/>
    <mergeCell ref="B6:B7"/>
    <mergeCell ref="B8:B9"/>
    <mergeCell ref="A1:K1"/>
    <mergeCell ref="J2:K2"/>
    <mergeCell ref="J3:K3"/>
    <mergeCell ref="A4:A5"/>
    <mergeCell ref="B4:C5"/>
    <mergeCell ref="D4:G4"/>
    <mergeCell ref="H4:K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="75" zoomScaleNormal="75" workbookViewId="0" topLeftCell="A1">
      <selection activeCell="B8" sqref="B8:I8"/>
    </sheetView>
  </sheetViews>
  <sheetFormatPr defaultColWidth="9.00390625" defaultRowHeight="13.5"/>
  <cols>
    <col min="1" max="1" width="15.625" style="0" customWidth="1"/>
    <col min="2" max="2" width="8.50390625" style="0" customWidth="1"/>
    <col min="3" max="3" width="6.625" style="0" customWidth="1"/>
    <col min="4" max="6" width="8.50390625" style="0" customWidth="1"/>
    <col min="7" max="7" width="6.625" style="0" customWidth="1"/>
    <col min="8" max="9" width="8.50390625" style="0" customWidth="1"/>
    <col min="10" max="10" width="9.875" style="0" customWidth="1"/>
    <col min="11" max="11" width="6.625" style="0" customWidth="1"/>
    <col min="12" max="12" width="8.50390625" style="0" customWidth="1"/>
    <col min="13" max="13" width="6.625" style="0" customWidth="1"/>
    <col min="14" max="14" width="8.50390625" style="0" customWidth="1"/>
    <col min="15" max="15" width="9.50390625" style="0" customWidth="1"/>
    <col min="16" max="16" width="11.125" style="0" customWidth="1"/>
  </cols>
  <sheetData>
    <row r="1" ht="15" customHeight="1">
      <c r="A1" t="s">
        <v>12</v>
      </c>
    </row>
    <row r="2" ht="15" customHeight="1">
      <c r="P2" t="s">
        <v>13</v>
      </c>
    </row>
    <row r="3" spans="1:16" ht="15" customHeight="1">
      <c r="A3" s="120" t="s">
        <v>14</v>
      </c>
      <c r="B3" s="120" t="s">
        <v>15</v>
      </c>
      <c r="C3" s="120" t="s">
        <v>16</v>
      </c>
      <c r="D3" s="120"/>
      <c r="E3" s="120"/>
      <c r="F3" s="120" t="s">
        <v>17</v>
      </c>
      <c r="G3" s="120"/>
      <c r="H3" s="120"/>
      <c r="I3" s="120"/>
      <c r="J3" s="120" t="s">
        <v>18</v>
      </c>
      <c r="K3" s="120"/>
      <c r="L3" s="120"/>
      <c r="M3" s="120"/>
      <c r="N3" s="120"/>
      <c r="O3" s="120"/>
      <c r="P3" s="115" t="s">
        <v>19</v>
      </c>
    </row>
    <row r="4" spans="1:16" ht="15" customHeight="1">
      <c r="A4" s="120"/>
      <c r="B4" s="120"/>
      <c r="C4" s="118" t="s">
        <v>20</v>
      </c>
      <c r="D4" s="120" t="s">
        <v>21</v>
      </c>
      <c r="E4" s="118" t="s">
        <v>69</v>
      </c>
      <c r="F4" s="115" t="s">
        <v>15</v>
      </c>
      <c r="G4" s="121" t="s">
        <v>22</v>
      </c>
      <c r="H4" s="86"/>
      <c r="I4" s="87"/>
      <c r="J4" s="115" t="s">
        <v>15</v>
      </c>
      <c r="K4" s="121" t="s">
        <v>23</v>
      </c>
      <c r="L4" s="86"/>
      <c r="M4" s="86"/>
      <c r="N4" s="86"/>
      <c r="O4" s="87"/>
      <c r="P4" s="116"/>
    </row>
    <row r="5" spans="1:16" ht="32.25" customHeight="1">
      <c r="A5" s="120"/>
      <c r="B5" s="120"/>
      <c r="C5" s="120"/>
      <c r="D5" s="120"/>
      <c r="E5" s="120"/>
      <c r="F5" s="116"/>
      <c r="G5" s="118" t="s">
        <v>20</v>
      </c>
      <c r="H5" s="120" t="s">
        <v>21</v>
      </c>
      <c r="I5" s="118" t="s">
        <v>69</v>
      </c>
      <c r="J5" s="116"/>
      <c r="K5" s="118" t="s">
        <v>24</v>
      </c>
      <c r="L5" s="118"/>
      <c r="M5" s="118" t="s">
        <v>25</v>
      </c>
      <c r="N5" s="118"/>
      <c r="O5" s="119" t="s">
        <v>69</v>
      </c>
      <c r="P5" s="116"/>
    </row>
    <row r="6" spans="1:16" ht="27" customHeight="1">
      <c r="A6" s="120"/>
      <c r="B6" s="120"/>
      <c r="C6" s="120"/>
      <c r="D6" s="120"/>
      <c r="E6" s="120"/>
      <c r="F6" s="117"/>
      <c r="G6" s="120"/>
      <c r="H6" s="120"/>
      <c r="I6" s="120"/>
      <c r="J6" s="117"/>
      <c r="K6" s="17" t="s">
        <v>20</v>
      </c>
      <c r="L6" s="16" t="s">
        <v>21</v>
      </c>
      <c r="M6" s="17" t="s">
        <v>20</v>
      </c>
      <c r="N6" s="16" t="s">
        <v>21</v>
      </c>
      <c r="O6" s="117"/>
      <c r="P6" s="117"/>
    </row>
    <row r="7" spans="1:16" ht="39" customHeight="1">
      <c r="A7" s="82" t="s">
        <v>67</v>
      </c>
      <c r="B7" s="66">
        <v>180246</v>
      </c>
      <c r="C7" s="66"/>
      <c r="D7" s="66">
        <v>126872</v>
      </c>
      <c r="E7" s="66">
        <f>39156+14218</f>
        <v>53374</v>
      </c>
      <c r="F7" s="66">
        <v>166028</v>
      </c>
      <c r="G7" s="66">
        <v>0</v>
      </c>
      <c r="H7" s="66">
        <v>126872</v>
      </c>
      <c r="I7" s="66">
        <v>39156</v>
      </c>
      <c r="J7" s="66">
        <f>B7-F7</f>
        <v>14218</v>
      </c>
      <c r="K7" s="66"/>
      <c r="L7" s="66"/>
      <c r="M7" s="66"/>
      <c r="N7" s="66"/>
      <c r="O7" s="66">
        <v>14218</v>
      </c>
      <c r="P7" s="18" t="s">
        <v>45</v>
      </c>
    </row>
    <row r="8" spans="1:16" ht="39" customHeight="1">
      <c r="A8" s="82" t="s">
        <v>68</v>
      </c>
      <c r="B8" s="66">
        <v>19501</v>
      </c>
      <c r="C8" s="66"/>
      <c r="D8" s="66">
        <v>7594</v>
      </c>
      <c r="E8" s="66">
        <v>11907</v>
      </c>
      <c r="F8" s="66">
        <v>7594</v>
      </c>
      <c r="G8" s="66">
        <v>0</v>
      </c>
      <c r="H8" s="66">
        <v>7594</v>
      </c>
      <c r="I8" s="66">
        <v>0</v>
      </c>
      <c r="J8" s="66">
        <v>11907</v>
      </c>
      <c r="K8" s="66"/>
      <c r="L8" s="66"/>
      <c r="M8" s="66"/>
      <c r="N8" s="66"/>
      <c r="O8" s="66">
        <v>11907</v>
      </c>
      <c r="P8" s="18" t="s">
        <v>45</v>
      </c>
    </row>
    <row r="9" spans="1:16" ht="39" customHeight="1">
      <c r="A9" s="82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18"/>
    </row>
    <row r="10" spans="1:16" ht="39" customHeight="1">
      <c r="A10" s="8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83"/>
      <c r="P10" s="81"/>
    </row>
    <row r="11" spans="1:16" ht="39" customHeight="1">
      <c r="A11" s="82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83"/>
      <c r="P11" s="81"/>
    </row>
    <row r="12" spans="1:16" ht="36" customHeight="1">
      <c r="A12" s="84" t="s">
        <v>26</v>
      </c>
      <c r="B12" s="66">
        <f>SUM(B7:B11)</f>
        <v>199747</v>
      </c>
      <c r="C12" s="66">
        <f aca="true" t="shared" si="0" ref="C12:O12">SUM(C7:C11)</f>
        <v>0</v>
      </c>
      <c r="D12" s="66">
        <f t="shared" si="0"/>
        <v>134466</v>
      </c>
      <c r="E12" s="66">
        <f t="shared" si="0"/>
        <v>65281</v>
      </c>
      <c r="F12" s="66">
        <f t="shared" si="0"/>
        <v>173622</v>
      </c>
      <c r="G12" s="66">
        <f t="shared" si="0"/>
        <v>0</v>
      </c>
      <c r="H12" s="66">
        <f t="shared" si="0"/>
        <v>134466</v>
      </c>
      <c r="I12" s="66">
        <f t="shared" si="0"/>
        <v>39156</v>
      </c>
      <c r="J12" s="66">
        <f t="shared" si="0"/>
        <v>26125</v>
      </c>
      <c r="K12" s="66">
        <f t="shared" si="0"/>
        <v>0</v>
      </c>
      <c r="L12" s="66">
        <f t="shared" si="0"/>
        <v>0</v>
      </c>
      <c r="M12" s="66">
        <f t="shared" si="0"/>
        <v>0</v>
      </c>
      <c r="N12" s="66">
        <f t="shared" si="0"/>
        <v>0</v>
      </c>
      <c r="O12" s="83">
        <f t="shared" si="0"/>
        <v>26125</v>
      </c>
      <c r="P12" s="6"/>
    </row>
  </sheetData>
  <mergeCells count="19">
    <mergeCell ref="A3:A6"/>
    <mergeCell ref="B3:B6"/>
    <mergeCell ref="C3:E3"/>
    <mergeCell ref="F3:I3"/>
    <mergeCell ref="H5:H6"/>
    <mergeCell ref="I5:I6"/>
    <mergeCell ref="G4:I4"/>
    <mergeCell ref="C4:C6"/>
    <mergeCell ref="D4:D6"/>
    <mergeCell ref="E4:E6"/>
    <mergeCell ref="P3:P6"/>
    <mergeCell ref="F4:F6"/>
    <mergeCell ref="M5:N5"/>
    <mergeCell ref="O5:O6"/>
    <mergeCell ref="J3:O3"/>
    <mergeCell ref="J4:J6"/>
    <mergeCell ref="K4:O4"/>
    <mergeCell ref="G5:G6"/>
    <mergeCell ref="K5:L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O13" sqref="O13"/>
    </sheetView>
  </sheetViews>
  <sheetFormatPr defaultColWidth="9.00390625" defaultRowHeight="13.5"/>
  <cols>
    <col min="1" max="1" width="2.625" style="19" customWidth="1"/>
    <col min="2" max="2" width="6.625" style="19" customWidth="1"/>
    <col min="3" max="3" width="7.625" style="19" customWidth="1"/>
    <col min="4" max="4" width="10.625" style="19" customWidth="1"/>
    <col min="5" max="17" width="6.625" style="19" customWidth="1"/>
    <col min="18" max="18" width="20.125" style="19" customWidth="1"/>
    <col min="19" max="16384" width="9.00390625" style="19" customWidth="1"/>
  </cols>
  <sheetData>
    <row r="1" spans="1:18" ht="13.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 t="s">
        <v>28</v>
      </c>
    </row>
    <row r="3" spans="1:18" ht="15" customHeight="1">
      <c r="A3" s="89" t="s">
        <v>29</v>
      </c>
      <c r="B3" s="89"/>
      <c r="C3" s="89"/>
      <c r="D3" s="129" t="s">
        <v>30</v>
      </c>
      <c r="E3" s="125" t="s">
        <v>46</v>
      </c>
      <c r="F3" s="132"/>
      <c r="G3" s="133"/>
      <c r="H3" s="89" t="s">
        <v>31</v>
      </c>
      <c r="I3" s="89"/>
      <c r="J3" s="89"/>
      <c r="K3" s="89"/>
      <c r="L3" s="125" t="s">
        <v>32</v>
      </c>
      <c r="M3" s="132"/>
      <c r="N3" s="132"/>
      <c r="O3" s="132"/>
      <c r="P3" s="132"/>
      <c r="Q3" s="133"/>
      <c r="R3" s="89" t="s">
        <v>33</v>
      </c>
    </row>
    <row r="4" spans="1:18" ht="15" customHeight="1">
      <c r="A4" s="89"/>
      <c r="B4" s="89"/>
      <c r="C4" s="89"/>
      <c r="D4" s="130"/>
      <c r="E4" s="90" t="s">
        <v>20</v>
      </c>
      <c r="F4" s="89" t="s">
        <v>21</v>
      </c>
      <c r="G4" s="90" t="s">
        <v>69</v>
      </c>
      <c r="H4" s="89" t="s">
        <v>34</v>
      </c>
      <c r="I4" s="125" t="s">
        <v>46</v>
      </c>
      <c r="J4" s="132"/>
      <c r="K4" s="133"/>
      <c r="L4" s="129" t="s">
        <v>34</v>
      </c>
      <c r="M4" s="131" t="s">
        <v>35</v>
      </c>
      <c r="N4" s="131"/>
      <c r="O4" s="131"/>
      <c r="P4" s="131"/>
      <c r="Q4" s="134"/>
      <c r="R4" s="89"/>
    </row>
    <row r="5" spans="1:18" ht="24" customHeight="1">
      <c r="A5" s="89"/>
      <c r="B5" s="89"/>
      <c r="C5" s="89"/>
      <c r="D5" s="130"/>
      <c r="E5" s="89"/>
      <c r="F5" s="89"/>
      <c r="G5" s="89"/>
      <c r="H5" s="89"/>
      <c r="I5" s="90" t="s">
        <v>20</v>
      </c>
      <c r="J5" s="89" t="s">
        <v>21</v>
      </c>
      <c r="K5" s="90" t="s">
        <v>69</v>
      </c>
      <c r="L5" s="130"/>
      <c r="M5" s="90" t="s">
        <v>24</v>
      </c>
      <c r="N5" s="89"/>
      <c r="O5" s="90" t="s">
        <v>25</v>
      </c>
      <c r="P5" s="89"/>
      <c r="Q5" s="124" t="s">
        <v>69</v>
      </c>
      <c r="R5" s="89"/>
    </row>
    <row r="6" spans="1:18" ht="22.5">
      <c r="A6" s="89"/>
      <c r="B6" s="89"/>
      <c r="C6" s="89"/>
      <c r="D6" s="131"/>
      <c r="E6" s="89"/>
      <c r="F6" s="89"/>
      <c r="G6" s="89"/>
      <c r="H6" s="89"/>
      <c r="I6" s="89"/>
      <c r="J6" s="89"/>
      <c r="K6" s="89"/>
      <c r="L6" s="131"/>
      <c r="M6" s="43" t="s">
        <v>20</v>
      </c>
      <c r="N6" s="42" t="s">
        <v>21</v>
      </c>
      <c r="O6" s="43" t="s">
        <v>20</v>
      </c>
      <c r="P6" s="42" t="s">
        <v>21</v>
      </c>
      <c r="Q6" s="125"/>
      <c r="R6" s="89"/>
    </row>
    <row r="7" spans="1:18" ht="30" customHeight="1">
      <c r="A7" s="126" t="s">
        <v>67</v>
      </c>
      <c r="B7" s="127"/>
      <c r="C7" s="128"/>
      <c r="D7" s="44">
        <v>180246</v>
      </c>
      <c r="E7" s="44"/>
      <c r="F7" s="44">
        <v>126872</v>
      </c>
      <c r="G7" s="44">
        <v>53374</v>
      </c>
      <c r="H7" s="44">
        <v>166028</v>
      </c>
      <c r="I7" s="44"/>
      <c r="J7" s="44">
        <v>126872</v>
      </c>
      <c r="K7" s="44">
        <v>39156</v>
      </c>
      <c r="L7" s="44">
        <f>D7-H7</f>
        <v>14218</v>
      </c>
      <c r="M7" s="44"/>
      <c r="N7" s="44"/>
      <c r="O7" s="44"/>
      <c r="P7" s="44"/>
      <c r="Q7" s="44">
        <v>14218</v>
      </c>
      <c r="R7" s="45"/>
    </row>
    <row r="8" spans="1:18" ht="30" customHeight="1" hidden="1">
      <c r="A8" s="122"/>
      <c r="B8" s="123"/>
      <c r="C8" s="12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6"/>
    </row>
    <row r="9" spans="1:18" ht="21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46"/>
    </row>
    <row r="10" spans="1:18" ht="13.5" customHeight="1">
      <c r="A10" s="50"/>
      <c r="B10" s="51"/>
      <c r="C10" s="51"/>
      <c r="D10" s="89" t="s">
        <v>36</v>
      </c>
      <c r="E10" s="89" t="s">
        <v>37</v>
      </c>
      <c r="F10" s="89" t="s">
        <v>38</v>
      </c>
      <c r="G10" s="89"/>
      <c r="H10" s="89"/>
      <c r="I10" s="89" t="s">
        <v>39</v>
      </c>
      <c r="J10" s="89"/>
      <c r="K10" s="89"/>
      <c r="L10" s="89"/>
      <c r="M10" s="89" t="s">
        <v>40</v>
      </c>
      <c r="N10" s="89"/>
      <c r="O10" s="89"/>
      <c r="P10" s="89"/>
      <c r="Q10" s="52"/>
      <c r="R10" s="46" t="s">
        <v>41</v>
      </c>
    </row>
    <row r="11" spans="1:18" ht="13.5" customHeight="1">
      <c r="A11" s="50"/>
      <c r="B11" s="51"/>
      <c r="C11" s="51"/>
      <c r="D11" s="89"/>
      <c r="E11" s="89"/>
      <c r="F11" s="90" t="s">
        <v>20</v>
      </c>
      <c r="G11" s="89" t="s">
        <v>21</v>
      </c>
      <c r="H11" s="90" t="s">
        <v>69</v>
      </c>
      <c r="I11" s="89" t="s">
        <v>42</v>
      </c>
      <c r="J11" s="89" t="s">
        <v>38</v>
      </c>
      <c r="K11" s="89"/>
      <c r="L11" s="89"/>
      <c r="M11" s="89" t="s">
        <v>42</v>
      </c>
      <c r="N11" s="89" t="s">
        <v>38</v>
      </c>
      <c r="O11" s="89"/>
      <c r="P11" s="89"/>
      <c r="Q11" s="52"/>
      <c r="R11" s="46"/>
    </row>
    <row r="12" spans="1:18" ht="24" customHeight="1">
      <c r="A12" s="50"/>
      <c r="B12" s="51"/>
      <c r="C12" s="41"/>
      <c r="D12" s="89"/>
      <c r="E12" s="89"/>
      <c r="F12" s="89"/>
      <c r="G12" s="89"/>
      <c r="H12" s="89"/>
      <c r="I12" s="89"/>
      <c r="J12" s="43" t="s">
        <v>20</v>
      </c>
      <c r="K12" s="42" t="s">
        <v>21</v>
      </c>
      <c r="L12" s="43" t="s">
        <v>69</v>
      </c>
      <c r="M12" s="89"/>
      <c r="N12" s="43" t="s">
        <v>20</v>
      </c>
      <c r="O12" s="42" t="s">
        <v>21</v>
      </c>
      <c r="P12" s="43" t="s">
        <v>69</v>
      </c>
      <c r="Q12" s="52"/>
      <c r="R12" s="88" t="s">
        <v>60</v>
      </c>
    </row>
    <row r="13" spans="1:18" ht="27" customHeight="1">
      <c r="A13" s="50"/>
      <c r="B13" s="41"/>
      <c r="C13" s="51"/>
      <c r="D13" s="58" t="s">
        <v>67</v>
      </c>
      <c r="E13" s="44">
        <v>180246</v>
      </c>
      <c r="F13" s="44"/>
      <c r="G13" s="44">
        <v>126872</v>
      </c>
      <c r="H13" s="44">
        <v>53374</v>
      </c>
      <c r="I13" s="44">
        <v>166028</v>
      </c>
      <c r="J13" s="44"/>
      <c r="K13" s="44">
        <v>126872</v>
      </c>
      <c r="L13" s="44">
        <v>39156</v>
      </c>
      <c r="M13" s="44">
        <f>E13-I13</f>
        <v>14218</v>
      </c>
      <c r="N13" s="44"/>
      <c r="O13" s="44"/>
      <c r="P13" s="44">
        <v>14218</v>
      </c>
      <c r="Q13" s="52"/>
      <c r="R13" s="88"/>
    </row>
    <row r="14" spans="1:18" ht="27" customHeight="1">
      <c r="A14" s="50"/>
      <c r="B14" s="41"/>
      <c r="C14" s="41"/>
      <c r="D14" s="53"/>
      <c r="E14" s="44"/>
      <c r="F14" s="44" t="s">
        <v>58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2"/>
      <c r="R14" s="54"/>
    </row>
    <row r="15" spans="1:18" ht="24" customHeight="1">
      <c r="A15" s="50"/>
      <c r="B15" s="51"/>
      <c r="C15" s="51"/>
      <c r="D15" s="5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52"/>
      <c r="R15" s="38"/>
    </row>
    <row r="16" spans="1:18" ht="27" customHeight="1">
      <c r="A16" s="50"/>
      <c r="B16" s="55"/>
      <c r="C16" s="51"/>
      <c r="D16" s="5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52"/>
      <c r="R16" s="38"/>
    </row>
    <row r="17" spans="1:18" ht="27" customHeight="1">
      <c r="A17" s="50"/>
      <c r="B17" s="51"/>
      <c r="C17" s="41"/>
      <c r="D17" s="56" t="s">
        <v>43</v>
      </c>
      <c r="E17" s="44">
        <f aca="true" t="shared" si="0" ref="E17:O17">SUM(E13:E16)</f>
        <v>180246</v>
      </c>
      <c r="F17" s="44">
        <f t="shared" si="0"/>
        <v>0</v>
      </c>
      <c r="G17" s="44">
        <f t="shared" si="0"/>
        <v>126872</v>
      </c>
      <c r="H17" s="44">
        <f t="shared" si="0"/>
        <v>53374</v>
      </c>
      <c r="I17" s="44">
        <f t="shared" si="0"/>
        <v>166028</v>
      </c>
      <c r="J17" s="44">
        <f t="shared" si="0"/>
        <v>0</v>
      </c>
      <c r="K17" s="44">
        <f t="shared" si="0"/>
        <v>126872</v>
      </c>
      <c r="L17" s="44">
        <f t="shared" si="0"/>
        <v>39156</v>
      </c>
      <c r="M17" s="44">
        <f>SUM(M13:M16)</f>
        <v>14218</v>
      </c>
      <c r="N17" s="44">
        <f t="shared" si="0"/>
        <v>0</v>
      </c>
      <c r="O17" s="44">
        <f t="shared" si="0"/>
        <v>0</v>
      </c>
      <c r="P17" s="44">
        <f>M17-+N17</f>
        <v>14218</v>
      </c>
      <c r="Q17" s="52"/>
      <c r="R17" s="57"/>
    </row>
    <row r="18" spans="1:18" ht="21.75" customHeight="1">
      <c r="A18" s="50"/>
      <c r="B18" s="55"/>
      <c r="C18" s="41" t="s">
        <v>59</v>
      </c>
      <c r="D18" s="53" t="s">
        <v>21</v>
      </c>
      <c r="E18" s="44"/>
      <c r="F18" s="44"/>
      <c r="G18" s="44"/>
      <c r="H18" s="44">
        <f>E18-F18-G18</f>
        <v>0</v>
      </c>
      <c r="I18" s="44"/>
      <c r="J18" s="44"/>
      <c r="K18" s="44"/>
      <c r="L18" s="44">
        <f>I18-J18-K18</f>
        <v>0</v>
      </c>
      <c r="M18" s="44">
        <f>E18-I18</f>
        <v>0</v>
      </c>
      <c r="N18" s="44"/>
      <c r="O18" s="44"/>
      <c r="P18" s="44">
        <f>M18-N18-O18</f>
        <v>0</v>
      </c>
      <c r="Q18" s="52"/>
      <c r="R18" s="58"/>
    </row>
    <row r="19" spans="1:18" ht="20.25" customHeight="1">
      <c r="A19" s="50"/>
      <c r="B19" s="51"/>
      <c r="C19" s="41"/>
      <c r="D19" s="59" t="s">
        <v>44</v>
      </c>
      <c r="E19" s="44">
        <f>SUM(E17,E18)</f>
        <v>180246</v>
      </c>
      <c r="F19" s="44">
        <f aca="true" t="shared" si="1" ref="F19:O19">SUM(F17,F18)</f>
        <v>0</v>
      </c>
      <c r="G19" s="44">
        <f t="shared" si="1"/>
        <v>126872</v>
      </c>
      <c r="H19" s="44">
        <f t="shared" si="1"/>
        <v>53374</v>
      </c>
      <c r="I19" s="44">
        <f t="shared" si="1"/>
        <v>166028</v>
      </c>
      <c r="J19" s="44">
        <f t="shared" si="1"/>
        <v>0</v>
      </c>
      <c r="K19" s="44">
        <f t="shared" si="1"/>
        <v>126872</v>
      </c>
      <c r="L19" s="44">
        <f t="shared" si="1"/>
        <v>39156</v>
      </c>
      <c r="M19" s="44">
        <f t="shared" si="1"/>
        <v>14218</v>
      </c>
      <c r="N19" s="44">
        <f t="shared" si="1"/>
        <v>0</v>
      </c>
      <c r="O19" s="44">
        <f t="shared" si="1"/>
        <v>0</v>
      </c>
      <c r="P19" s="44">
        <f>SUM(P17,P18)</f>
        <v>14218</v>
      </c>
      <c r="Q19" s="52"/>
      <c r="R19" s="58"/>
    </row>
    <row r="20" spans="1:18" ht="33.75" customHeight="1">
      <c r="A20" s="50"/>
      <c r="B20" s="51"/>
      <c r="C20" s="5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2"/>
      <c r="R20" s="61"/>
    </row>
    <row r="21" spans="1:18" ht="13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61"/>
    </row>
    <row r="22" spans="1:18" ht="13.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46"/>
    </row>
    <row r="23" spans="1:18" ht="13.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46"/>
    </row>
    <row r="24" spans="1:18" ht="13.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65"/>
    </row>
  </sheetData>
  <mergeCells count="34">
    <mergeCell ref="L3:Q3"/>
    <mergeCell ref="R3:R6"/>
    <mergeCell ref="E4:E6"/>
    <mergeCell ref="F4:F6"/>
    <mergeCell ref="G4:G6"/>
    <mergeCell ref="H4:H6"/>
    <mergeCell ref="I4:K4"/>
    <mergeCell ref="L4:L6"/>
    <mergeCell ref="M4:Q4"/>
    <mergeCell ref="I5:I6"/>
    <mergeCell ref="M5:N5"/>
    <mergeCell ref="O5:P5"/>
    <mergeCell ref="Q5:Q6"/>
    <mergeCell ref="A7:C7"/>
    <mergeCell ref="A3:C6"/>
    <mergeCell ref="D3:D6"/>
    <mergeCell ref="E3:G3"/>
    <mergeCell ref="H3:K3"/>
    <mergeCell ref="J5:J6"/>
    <mergeCell ref="K5:K6"/>
    <mergeCell ref="A8:C8"/>
    <mergeCell ref="D10:D12"/>
    <mergeCell ref="E10:E12"/>
    <mergeCell ref="F10:H10"/>
    <mergeCell ref="R12:R13"/>
    <mergeCell ref="I10:L10"/>
    <mergeCell ref="M10:P10"/>
    <mergeCell ref="F11:F12"/>
    <mergeCell ref="G11:G12"/>
    <mergeCell ref="H11:H12"/>
    <mergeCell ref="I11:I12"/>
    <mergeCell ref="J11:L11"/>
    <mergeCell ref="M11:M12"/>
    <mergeCell ref="N11:P11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N13" sqref="N13"/>
    </sheetView>
  </sheetViews>
  <sheetFormatPr defaultColWidth="9.00390625" defaultRowHeight="13.5"/>
  <cols>
    <col min="1" max="1" width="2.625" style="19" customWidth="1"/>
    <col min="2" max="2" width="6.625" style="19" customWidth="1"/>
    <col min="3" max="3" width="7.625" style="19" customWidth="1"/>
    <col min="4" max="4" width="10.625" style="19" customWidth="1"/>
    <col min="5" max="17" width="6.625" style="19" customWidth="1"/>
    <col min="18" max="18" width="20.125" style="19" customWidth="1"/>
    <col min="19" max="16384" width="9.00390625" style="19" customWidth="1"/>
  </cols>
  <sheetData>
    <row r="1" spans="1:18" ht="13.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 t="s">
        <v>28</v>
      </c>
    </row>
    <row r="3" spans="1:18" ht="15" customHeight="1">
      <c r="A3" s="89" t="s">
        <v>29</v>
      </c>
      <c r="B3" s="89"/>
      <c r="C3" s="89"/>
      <c r="D3" s="129" t="s">
        <v>30</v>
      </c>
      <c r="E3" s="125" t="s">
        <v>70</v>
      </c>
      <c r="F3" s="132"/>
      <c r="G3" s="133"/>
      <c r="H3" s="89" t="s">
        <v>31</v>
      </c>
      <c r="I3" s="89"/>
      <c r="J3" s="89"/>
      <c r="K3" s="89"/>
      <c r="L3" s="125" t="s">
        <v>32</v>
      </c>
      <c r="M3" s="132"/>
      <c r="N3" s="132"/>
      <c r="O3" s="132"/>
      <c r="P3" s="132"/>
      <c r="Q3" s="133"/>
      <c r="R3" s="89" t="s">
        <v>33</v>
      </c>
    </row>
    <row r="4" spans="1:18" ht="15" customHeight="1">
      <c r="A4" s="89"/>
      <c r="B4" s="89"/>
      <c r="C4" s="89"/>
      <c r="D4" s="130"/>
      <c r="E4" s="90" t="s">
        <v>20</v>
      </c>
      <c r="F4" s="89" t="s">
        <v>21</v>
      </c>
      <c r="G4" s="90" t="s">
        <v>69</v>
      </c>
      <c r="H4" s="89" t="s">
        <v>34</v>
      </c>
      <c r="I4" s="125" t="s">
        <v>70</v>
      </c>
      <c r="J4" s="132"/>
      <c r="K4" s="133"/>
      <c r="L4" s="129" t="s">
        <v>34</v>
      </c>
      <c r="M4" s="131" t="s">
        <v>35</v>
      </c>
      <c r="N4" s="131"/>
      <c r="O4" s="131"/>
      <c r="P4" s="131"/>
      <c r="Q4" s="134"/>
      <c r="R4" s="89"/>
    </row>
    <row r="5" spans="1:18" ht="24" customHeight="1">
      <c r="A5" s="89"/>
      <c r="B5" s="89"/>
      <c r="C5" s="89"/>
      <c r="D5" s="130"/>
      <c r="E5" s="89"/>
      <c r="F5" s="89"/>
      <c r="G5" s="89"/>
      <c r="H5" s="89"/>
      <c r="I5" s="90" t="s">
        <v>20</v>
      </c>
      <c r="J5" s="89" t="s">
        <v>21</v>
      </c>
      <c r="K5" s="90" t="s">
        <v>69</v>
      </c>
      <c r="L5" s="130"/>
      <c r="M5" s="90" t="s">
        <v>24</v>
      </c>
      <c r="N5" s="89"/>
      <c r="O5" s="90" t="s">
        <v>25</v>
      </c>
      <c r="P5" s="89"/>
      <c r="Q5" s="124" t="s">
        <v>69</v>
      </c>
      <c r="R5" s="89"/>
    </row>
    <row r="6" spans="1:18" ht="22.5">
      <c r="A6" s="89"/>
      <c r="B6" s="89"/>
      <c r="C6" s="89"/>
      <c r="D6" s="131"/>
      <c r="E6" s="89"/>
      <c r="F6" s="89"/>
      <c r="G6" s="89"/>
      <c r="H6" s="89"/>
      <c r="I6" s="89"/>
      <c r="J6" s="89"/>
      <c r="K6" s="89"/>
      <c r="L6" s="131"/>
      <c r="M6" s="43" t="s">
        <v>20</v>
      </c>
      <c r="N6" s="42" t="s">
        <v>21</v>
      </c>
      <c r="O6" s="43" t="s">
        <v>20</v>
      </c>
      <c r="P6" s="42" t="s">
        <v>21</v>
      </c>
      <c r="Q6" s="125"/>
      <c r="R6" s="89"/>
    </row>
    <row r="7" spans="1:18" ht="30" customHeight="1">
      <c r="A7" s="126" t="s">
        <v>68</v>
      </c>
      <c r="B7" s="135"/>
      <c r="C7" s="136"/>
      <c r="D7" s="44">
        <v>19501</v>
      </c>
      <c r="E7" s="44"/>
      <c r="F7" s="44">
        <v>7594</v>
      </c>
      <c r="G7" s="44">
        <v>11907</v>
      </c>
      <c r="H7" s="44">
        <v>7594</v>
      </c>
      <c r="I7" s="44"/>
      <c r="J7" s="44">
        <v>7594</v>
      </c>
      <c r="K7" s="44">
        <v>0</v>
      </c>
      <c r="L7" s="44">
        <f>D7-H7</f>
        <v>11907</v>
      </c>
      <c r="M7" s="44"/>
      <c r="N7" s="44"/>
      <c r="O7" s="44"/>
      <c r="P7" s="44"/>
      <c r="Q7" s="44">
        <v>11907</v>
      </c>
      <c r="R7" s="45"/>
    </row>
    <row r="8" spans="1:18" ht="30" customHeight="1" hidden="1">
      <c r="A8" s="122"/>
      <c r="B8" s="123"/>
      <c r="C8" s="12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6"/>
    </row>
    <row r="9" spans="1:18" ht="21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46"/>
    </row>
    <row r="10" spans="1:18" ht="13.5" customHeight="1">
      <c r="A10" s="50"/>
      <c r="B10" s="51"/>
      <c r="C10" s="51"/>
      <c r="D10" s="89" t="s">
        <v>36</v>
      </c>
      <c r="E10" s="89" t="s">
        <v>37</v>
      </c>
      <c r="F10" s="89" t="s">
        <v>38</v>
      </c>
      <c r="G10" s="89"/>
      <c r="H10" s="89"/>
      <c r="I10" s="89" t="s">
        <v>39</v>
      </c>
      <c r="J10" s="89"/>
      <c r="K10" s="89"/>
      <c r="L10" s="89"/>
      <c r="M10" s="89" t="s">
        <v>40</v>
      </c>
      <c r="N10" s="89"/>
      <c r="O10" s="89"/>
      <c r="P10" s="89"/>
      <c r="Q10" s="52"/>
      <c r="R10" s="46" t="s">
        <v>41</v>
      </c>
    </row>
    <row r="11" spans="1:18" ht="13.5" customHeight="1">
      <c r="A11" s="50"/>
      <c r="B11" s="51"/>
      <c r="C11" s="51"/>
      <c r="D11" s="89"/>
      <c r="E11" s="89"/>
      <c r="F11" s="90" t="s">
        <v>20</v>
      </c>
      <c r="G11" s="89" t="s">
        <v>21</v>
      </c>
      <c r="H11" s="90" t="s">
        <v>69</v>
      </c>
      <c r="I11" s="89" t="s">
        <v>42</v>
      </c>
      <c r="J11" s="89" t="s">
        <v>38</v>
      </c>
      <c r="K11" s="89"/>
      <c r="L11" s="89"/>
      <c r="M11" s="89" t="s">
        <v>42</v>
      </c>
      <c r="N11" s="89" t="s">
        <v>38</v>
      </c>
      <c r="O11" s="89"/>
      <c r="P11" s="89"/>
      <c r="Q11" s="52"/>
      <c r="R11" s="46"/>
    </row>
    <row r="12" spans="1:18" ht="24" customHeight="1">
      <c r="A12" s="50"/>
      <c r="B12" s="51"/>
      <c r="C12" s="41"/>
      <c r="D12" s="89"/>
      <c r="E12" s="89"/>
      <c r="F12" s="89"/>
      <c r="G12" s="89"/>
      <c r="H12" s="89"/>
      <c r="I12" s="89"/>
      <c r="J12" s="43" t="s">
        <v>20</v>
      </c>
      <c r="K12" s="42" t="s">
        <v>21</v>
      </c>
      <c r="L12" s="43" t="s">
        <v>69</v>
      </c>
      <c r="M12" s="89"/>
      <c r="N12" s="43" t="s">
        <v>20</v>
      </c>
      <c r="O12" s="42" t="s">
        <v>21</v>
      </c>
      <c r="P12" s="43" t="s">
        <v>69</v>
      </c>
      <c r="Q12" s="52"/>
      <c r="R12" s="88" t="s">
        <v>71</v>
      </c>
    </row>
    <row r="13" spans="1:18" ht="34.5" customHeight="1">
      <c r="A13" s="50"/>
      <c r="B13" s="41"/>
      <c r="C13" s="51"/>
      <c r="D13" s="85" t="s">
        <v>68</v>
      </c>
      <c r="E13" s="44">
        <v>19501</v>
      </c>
      <c r="F13" s="44"/>
      <c r="G13" s="44">
        <v>7594</v>
      </c>
      <c r="H13" s="44">
        <v>11907</v>
      </c>
      <c r="I13" s="44">
        <v>7594</v>
      </c>
      <c r="J13" s="44"/>
      <c r="K13" s="44">
        <v>7594</v>
      </c>
      <c r="L13" s="44">
        <v>0</v>
      </c>
      <c r="M13" s="44">
        <f>E13-I13</f>
        <v>11907</v>
      </c>
      <c r="N13" s="44"/>
      <c r="O13" s="44"/>
      <c r="P13" s="44">
        <v>11907</v>
      </c>
      <c r="Q13" s="52"/>
      <c r="R13" s="88"/>
    </row>
    <row r="14" spans="1:18" ht="27" customHeight="1">
      <c r="A14" s="50"/>
      <c r="B14" s="41"/>
      <c r="C14" s="41"/>
      <c r="D14" s="53"/>
      <c r="E14" s="44"/>
      <c r="F14" s="44" t="s">
        <v>72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2"/>
      <c r="R14" s="54"/>
    </row>
    <row r="15" spans="1:18" ht="24" customHeight="1">
      <c r="A15" s="50"/>
      <c r="B15" s="51"/>
      <c r="C15" s="51"/>
      <c r="D15" s="5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52"/>
      <c r="R15" s="38"/>
    </row>
    <row r="16" spans="1:18" ht="27" customHeight="1">
      <c r="A16" s="50"/>
      <c r="B16" s="55"/>
      <c r="C16" s="51"/>
      <c r="D16" s="5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52"/>
      <c r="R16" s="38"/>
    </row>
    <row r="17" spans="1:18" ht="27" customHeight="1">
      <c r="A17" s="50"/>
      <c r="B17" s="51"/>
      <c r="C17" s="41"/>
      <c r="D17" s="56" t="s">
        <v>43</v>
      </c>
      <c r="E17" s="44">
        <f aca="true" t="shared" si="0" ref="E17:O17">SUM(E13:E16)</f>
        <v>19501</v>
      </c>
      <c r="F17" s="44">
        <f t="shared" si="0"/>
        <v>0</v>
      </c>
      <c r="G17" s="44">
        <f t="shared" si="0"/>
        <v>7594</v>
      </c>
      <c r="H17" s="44">
        <f t="shared" si="0"/>
        <v>11907</v>
      </c>
      <c r="I17" s="44">
        <f t="shared" si="0"/>
        <v>7594</v>
      </c>
      <c r="J17" s="44">
        <f t="shared" si="0"/>
        <v>0</v>
      </c>
      <c r="K17" s="44">
        <f t="shared" si="0"/>
        <v>7594</v>
      </c>
      <c r="L17" s="44">
        <f t="shared" si="0"/>
        <v>0</v>
      </c>
      <c r="M17" s="44">
        <f t="shared" si="0"/>
        <v>11907</v>
      </c>
      <c r="N17" s="44">
        <f t="shared" si="0"/>
        <v>0</v>
      </c>
      <c r="O17" s="44">
        <f t="shared" si="0"/>
        <v>0</v>
      </c>
      <c r="P17" s="44">
        <f>M17-+N17</f>
        <v>11907</v>
      </c>
      <c r="Q17" s="52"/>
      <c r="R17" s="57"/>
    </row>
    <row r="18" spans="1:18" ht="21.75" customHeight="1">
      <c r="A18" s="50"/>
      <c r="B18" s="55"/>
      <c r="C18" s="41" t="s">
        <v>61</v>
      </c>
      <c r="D18" s="53" t="s">
        <v>21</v>
      </c>
      <c r="E18" s="44"/>
      <c r="F18" s="44"/>
      <c r="G18" s="44"/>
      <c r="H18" s="44">
        <f>E18-F18-G18</f>
        <v>0</v>
      </c>
      <c r="I18" s="44"/>
      <c r="J18" s="44"/>
      <c r="K18" s="44"/>
      <c r="L18" s="44">
        <f>I18-J18-K18</f>
        <v>0</v>
      </c>
      <c r="M18" s="44">
        <f>E18-I18</f>
        <v>0</v>
      </c>
      <c r="N18" s="44"/>
      <c r="O18" s="44"/>
      <c r="P18" s="44">
        <f>M18-N18-O18</f>
        <v>0</v>
      </c>
      <c r="Q18" s="52"/>
      <c r="R18" s="58"/>
    </row>
    <row r="19" spans="1:18" ht="20.25" customHeight="1">
      <c r="A19" s="50"/>
      <c r="B19" s="51"/>
      <c r="C19" s="41"/>
      <c r="D19" s="59" t="s">
        <v>44</v>
      </c>
      <c r="E19" s="44">
        <f aca="true" t="shared" si="1" ref="E19:P19">SUM(E17,E18)</f>
        <v>19501</v>
      </c>
      <c r="F19" s="44">
        <f t="shared" si="1"/>
        <v>0</v>
      </c>
      <c r="G19" s="44">
        <f t="shared" si="1"/>
        <v>7594</v>
      </c>
      <c r="H19" s="44">
        <f t="shared" si="1"/>
        <v>11907</v>
      </c>
      <c r="I19" s="44">
        <f t="shared" si="1"/>
        <v>7594</v>
      </c>
      <c r="J19" s="44">
        <f t="shared" si="1"/>
        <v>0</v>
      </c>
      <c r="K19" s="44">
        <f t="shared" si="1"/>
        <v>7594</v>
      </c>
      <c r="L19" s="44">
        <f t="shared" si="1"/>
        <v>0</v>
      </c>
      <c r="M19" s="44">
        <f t="shared" si="1"/>
        <v>11907</v>
      </c>
      <c r="N19" s="44">
        <f t="shared" si="1"/>
        <v>0</v>
      </c>
      <c r="O19" s="44">
        <f t="shared" si="1"/>
        <v>0</v>
      </c>
      <c r="P19" s="44">
        <f t="shared" si="1"/>
        <v>11907</v>
      </c>
      <c r="Q19" s="52"/>
      <c r="R19" s="58"/>
    </row>
    <row r="20" spans="1:18" ht="33.75" customHeight="1">
      <c r="A20" s="50"/>
      <c r="B20" s="51"/>
      <c r="C20" s="51"/>
      <c r="Q20" s="52"/>
      <c r="R20" s="61"/>
    </row>
    <row r="21" spans="1:18" ht="13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61"/>
    </row>
    <row r="22" spans="1:18" ht="13.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46"/>
    </row>
    <row r="23" spans="1:18" ht="13.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46"/>
    </row>
    <row r="24" spans="1:18" ht="13.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65"/>
    </row>
  </sheetData>
  <mergeCells count="34">
    <mergeCell ref="R12:R13"/>
    <mergeCell ref="I10:L10"/>
    <mergeCell ref="M10:P10"/>
    <mergeCell ref="F11:F12"/>
    <mergeCell ref="G11:G12"/>
    <mergeCell ref="H11:H12"/>
    <mergeCell ref="I11:I12"/>
    <mergeCell ref="J11:L11"/>
    <mergeCell ref="M11:M12"/>
    <mergeCell ref="N11:P11"/>
    <mergeCell ref="A8:C8"/>
    <mergeCell ref="D10:D12"/>
    <mergeCell ref="E10:E12"/>
    <mergeCell ref="F10:H10"/>
    <mergeCell ref="M5:N5"/>
    <mergeCell ref="O5:P5"/>
    <mergeCell ref="Q5:Q6"/>
    <mergeCell ref="A7:C7"/>
    <mergeCell ref="A3:C6"/>
    <mergeCell ref="D3:D6"/>
    <mergeCell ref="E3:G3"/>
    <mergeCell ref="H3:K3"/>
    <mergeCell ref="J5:J6"/>
    <mergeCell ref="K5:K6"/>
    <mergeCell ref="L3:Q3"/>
    <mergeCell ref="R3:R6"/>
    <mergeCell ref="E4:E6"/>
    <mergeCell ref="F4:F6"/>
    <mergeCell ref="G4:G6"/>
    <mergeCell ref="H4:H6"/>
    <mergeCell ref="I4:K4"/>
    <mergeCell ref="L4:L6"/>
    <mergeCell ref="M4:Q4"/>
    <mergeCell ref="I5:I6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 鳥取県情報センター</dc:creator>
  <cp:keywords/>
  <dc:description/>
  <cp:lastModifiedBy>鳥取県庁</cp:lastModifiedBy>
  <cp:lastPrinted>2010-01-14T00:28:32Z</cp:lastPrinted>
  <dcterms:created xsi:type="dcterms:W3CDTF">2001-01-24T15:58:07Z</dcterms:created>
  <dcterms:modified xsi:type="dcterms:W3CDTF">2010-01-14T04:44:59Z</dcterms:modified>
  <cp:category/>
  <cp:version/>
  <cp:contentType/>
  <cp:contentStatus/>
</cp:coreProperties>
</file>