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235" windowHeight="112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" i="1" l="1"/>
  <c r="I5" i="1" l="1"/>
  <c r="I6" i="1"/>
  <c r="I7" i="1"/>
  <c r="I8" i="1"/>
  <c r="I4" i="1"/>
  <c r="L6" i="1"/>
  <c r="L7" i="1"/>
  <c r="L8" i="1"/>
  <c r="L4" i="1"/>
  <c r="E13" i="1"/>
  <c r="K14" i="1"/>
  <c r="H14" i="1"/>
  <c r="E4" i="1"/>
  <c r="E5" i="1"/>
  <c r="E6" i="1"/>
  <c r="E7" i="1"/>
  <c r="E8" i="1"/>
  <c r="E10" i="1"/>
  <c r="E11" i="1"/>
  <c r="E12" i="1"/>
  <c r="E9" i="1"/>
  <c r="E14" i="1" l="1"/>
  <c r="L9" i="1"/>
  <c r="L13" i="1"/>
  <c r="L12" i="1"/>
  <c r="L14" i="1" s="1"/>
  <c r="L11" i="1"/>
  <c r="L10" i="1"/>
  <c r="F6" i="1"/>
  <c r="F5" i="1"/>
  <c r="F8" i="1"/>
  <c r="I10" i="1"/>
  <c r="F10" i="1" s="1"/>
  <c r="I11" i="1"/>
  <c r="I12" i="1"/>
  <c r="F12" i="1" s="1"/>
  <c r="I13" i="1"/>
  <c r="I9" i="1"/>
  <c r="F9" i="1" s="1"/>
  <c r="F4" i="1"/>
  <c r="F7" i="1"/>
  <c r="D5" i="1"/>
  <c r="D6" i="1"/>
  <c r="D7" i="1"/>
  <c r="D8" i="1"/>
  <c r="D10" i="1"/>
  <c r="D11" i="1"/>
  <c r="D12" i="1"/>
  <c r="D13" i="1"/>
  <c r="D9" i="1"/>
  <c r="D4" i="1"/>
  <c r="J14" i="1"/>
  <c r="G14" i="1"/>
  <c r="C14" i="1"/>
  <c r="F13" i="1" l="1"/>
  <c r="F11" i="1"/>
  <c r="I14" i="1"/>
  <c r="D14" i="1"/>
  <c r="F16" i="1" l="1"/>
</calcChain>
</file>

<file path=xl/sharedStrings.xml><?xml version="1.0" encoding="utf-8"?>
<sst xmlns="http://schemas.openxmlformats.org/spreadsheetml/2006/main" count="33" uniqueCount="21">
  <si>
    <t>燃料費</t>
    <rPh sb="0" eb="3">
      <t>ネンリョウヒ</t>
    </rPh>
    <phoneticPr fontId="3"/>
  </si>
  <si>
    <t>保険料</t>
    <rPh sb="0" eb="3">
      <t>ホケンリョウ</t>
    </rPh>
    <phoneticPr fontId="3"/>
  </si>
  <si>
    <t>公課費</t>
    <rPh sb="0" eb="3">
      <t>コウカヒ</t>
    </rPh>
    <phoneticPr fontId="3"/>
  </si>
  <si>
    <t>備品</t>
    <rPh sb="0" eb="2">
      <t>ビヒン</t>
    </rPh>
    <phoneticPr fontId="3"/>
  </si>
  <si>
    <t>リース料</t>
    <rPh sb="3" eb="4">
      <t>リョウ</t>
    </rPh>
    <phoneticPr fontId="3"/>
  </si>
  <si>
    <t>委託料</t>
    <rPh sb="0" eb="3">
      <t>イタクリョウ</t>
    </rPh>
    <phoneticPr fontId="3"/>
  </si>
  <si>
    <t>その他</t>
    <rPh sb="2" eb="3">
      <t>タ</t>
    </rPh>
    <phoneticPr fontId="3"/>
  </si>
  <si>
    <t>繰出金</t>
    <rPh sb="0" eb="2">
      <t>クリダ</t>
    </rPh>
    <rPh sb="2" eb="3">
      <t>キン</t>
    </rPh>
    <phoneticPr fontId="3"/>
  </si>
  <si>
    <t>Ｈ25当初</t>
    <rPh sb="3" eb="5">
      <t>トウショ</t>
    </rPh>
    <phoneticPr fontId="3"/>
  </si>
  <si>
    <t>役務費</t>
    <rPh sb="0" eb="2">
      <t>エキム</t>
    </rPh>
    <rPh sb="2" eb="3">
      <t>ヒ</t>
    </rPh>
    <phoneticPr fontId="3"/>
  </si>
  <si>
    <t>需用費</t>
    <rPh sb="0" eb="3">
      <t>ジュヨウヒ</t>
    </rPh>
    <phoneticPr fontId="3"/>
  </si>
  <si>
    <t>使用料・賃借料</t>
    <rPh sb="0" eb="3">
      <t>シヨウリョウ</t>
    </rPh>
    <rPh sb="4" eb="7">
      <t>チンシャクリョウ</t>
    </rPh>
    <phoneticPr fontId="3"/>
  </si>
  <si>
    <t>Ｈ26当初</t>
    <rPh sb="3" eb="5">
      <t>トウショ</t>
    </rPh>
    <phoneticPr fontId="3"/>
  </si>
  <si>
    <t>負担金</t>
    <rPh sb="0" eb="3">
      <t>フタンキン</t>
    </rPh>
    <phoneticPr fontId="3"/>
  </si>
  <si>
    <t>補償料</t>
    <rPh sb="0" eb="2">
      <t>ホショウ</t>
    </rPh>
    <rPh sb="2" eb="3">
      <t>リョウ</t>
    </rPh>
    <phoneticPr fontId="3"/>
  </si>
  <si>
    <t>普通旅費</t>
    <rPh sb="0" eb="2">
      <t>フツウ</t>
    </rPh>
    <rPh sb="2" eb="4">
      <t>リョヒ</t>
    </rPh>
    <phoneticPr fontId="3"/>
  </si>
  <si>
    <t>本庁分</t>
    <rPh sb="0" eb="2">
      <t>ホンチョウ</t>
    </rPh>
    <rPh sb="2" eb="3">
      <t>ブン</t>
    </rPh>
    <phoneticPr fontId="3"/>
  </si>
  <si>
    <t>地方分</t>
    <rPh sb="0" eb="3">
      <t>チホウブン</t>
    </rPh>
    <phoneticPr fontId="3"/>
  </si>
  <si>
    <t>（査定案）</t>
    <phoneticPr fontId="3"/>
  </si>
  <si>
    <t>Ｈ26査定案</t>
    <rPh sb="3" eb="5">
      <t>サテイ</t>
    </rPh>
    <rPh sb="5" eb="6">
      <t>アン</t>
    </rPh>
    <phoneticPr fontId="3"/>
  </si>
  <si>
    <t>Ｈ26要求</t>
    <rPh sb="3" eb="5">
      <t>ヨウキュウ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</si>
</sst>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4" fillId="0" borderId="1" xfId="1" applyFont="1" applyFill="1" applyBorder="1">
      <alignment vertical="center"/>
    </xf>
    <xf numFmtId="38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4" fillId="0" borderId="3" xfId="1" applyFont="1" applyFill="1" applyBorder="1">
      <alignment vertical="center"/>
    </xf>
    <xf numFmtId="38" fontId="4" fillId="0" borderId="4" xfId="1" applyFont="1" applyFill="1" applyBorder="1">
      <alignment vertical="center"/>
    </xf>
    <xf numFmtId="38" fontId="0" fillId="0" borderId="4" xfId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2" borderId="13" xfId="1" applyFont="1" applyFill="1" applyBorder="1">
      <alignment vertical="center"/>
    </xf>
    <xf numFmtId="38" fontId="2" fillId="2" borderId="13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38" fontId="0" fillId="2" borderId="17" xfId="1" applyFont="1" applyFill="1" applyBorder="1">
      <alignment vertical="center"/>
    </xf>
    <xf numFmtId="38" fontId="2" fillId="0" borderId="24" xfId="1" applyFont="1" applyBorder="1">
      <alignment vertical="center"/>
    </xf>
    <xf numFmtId="38" fontId="2" fillId="0" borderId="25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2" xfId="1" applyFont="1" applyFill="1" applyBorder="1">
      <alignment vertical="center"/>
    </xf>
    <xf numFmtId="38" fontId="0" fillId="0" borderId="2" xfId="1" applyFont="1" applyBorder="1">
      <alignment vertical="center"/>
    </xf>
    <xf numFmtId="38" fontId="0" fillId="2" borderId="35" xfId="1" applyFont="1" applyFill="1" applyBorder="1">
      <alignment vertical="center"/>
    </xf>
    <xf numFmtId="0" fontId="0" fillId="0" borderId="5" xfId="0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Fill="1" applyBorder="1">
      <alignment vertical="center"/>
    </xf>
    <xf numFmtId="38" fontId="0" fillId="2" borderId="38" xfId="1" applyFont="1" applyFill="1" applyBorder="1">
      <alignment vertical="center"/>
    </xf>
    <xf numFmtId="38" fontId="0" fillId="0" borderId="19" xfId="1" applyFont="1" applyBorder="1" applyAlignment="1">
      <alignment horizontal="center" vertical="center" shrinkToFit="1"/>
    </xf>
    <xf numFmtId="38" fontId="0" fillId="2" borderId="20" xfId="1" applyFont="1" applyFill="1" applyBorder="1" applyAlignment="1">
      <alignment horizontal="center" vertical="center" shrinkToFit="1"/>
    </xf>
    <xf numFmtId="38" fontId="5" fillId="2" borderId="39" xfId="1" applyFont="1" applyFill="1" applyBorder="1" applyAlignment="1">
      <alignment horizontal="center" vertical="center" shrinkToFit="1"/>
    </xf>
    <xf numFmtId="38" fontId="5" fillId="2" borderId="40" xfId="1" applyFont="1" applyFill="1" applyBorder="1" applyAlignment="1">
      <alignment horizontal="center" vertical="center" shrinkToFit="1"/>
    </xf>
    <xf numFmtId="38" fontId="4" fillId="2" borderId="7" xfId="1" applyFont="1" applyFill="1" applyBorder="1">
      <alignment vertical="center"/>
    </xf>
    <xf numFmtId="38" fontId="4" fillId="2" borderId="8" xfId="1" applyFont="1" applyFill="1" applyBorder="1">
      <alignment vertical="center"/>
    </xf>
    <xf numFmtId="38" fontId="4" fillId="2" borderId="41" xfId="1" applyFont="1" applyFill="1" applyBorder="1">
      <alignment vertical="center"/>
    </xf>
    <xf numFmtId="38" fontId="4" fillId="2" borderId="6" xfId="1" applyFont="1" applyFill="1" applyBorder="1">
      <alignment vertical="center"/>
    </xf>
    <xf numFmtId="38" fontId="5" fillId="2" borderId="42" xfId="1" applyFont="1" applyFill="1" applyBorder="1">
      <alignment vertical="center"/>
    </xf>
    <xf numFmtId="38" fontId="0" fillId="0" borderId="27" xfId="1" applyFont="1" applyBorder="1" applyAlignment="1">
      <alignment horizontal="center" vertical="center" shrinkToFit="1"/>
    </xf>
    <xf numFmtId="38" fontId="0" fillId="0" borderId="26" xfId="1" applyFont="1" applyBorder="1">
      <alignment vertical="center"/>
    </xf>
    <xf numFmtId="38" fontId="0" fillId="0" borderId="36" xfId="1" applyFont="1" applyFill="1" applyBorder="1">
      <alignment vertical="center"/>
    </xf>
    <xf numFmtId="38" fontId="0" fillId="0" borderId="18" xfId="1" applyFont="1" applyBorder="1" applyAlignment="1">
      <alignment horizontal="center" vertical="center" shrinkToFit="1"/>
    </xf>
    <xf numFmtId="38" fontId="0" fillId="0" borderId="12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Fill="1" applyBorder="1">
      <alignment vertical="center"/>
    </xf>
    <xf numFmtId="38" fontId="0" fillId="0" borderId="44" xfId="1" applyFont="1" applyBorder="1" applyAlignment="1">
      <alignment horizontal="center" vertical="center" shrinkToFit="1"/>
    </xf>
    <xf numFmtId="38" fontId="0" fillId="0" borderId="10" xfId="1" applyFont="1" applyBorder="1" applyAlignment="1">
      <alignment horizontal="center" vertical="center" shrinkToFit="1"/>
    </xf>
    <xf numFmtId="38" fontId="0" fillId="0" borderId="11" xfId="1" applyFont="1" applyBorder="1" applyAlignment="1">
      <alignment horizontal="center" vertical="center" shrinkToFit="1"/>
    </xf>
    <xf numFmtId="38" fontId="0" fillId="0" borderId="43" xfId="1" applyFont="1" applyBorder="1" applyAlignment="1">
      <alignment horizontal="center" vertical="center" shrinkToFit="1"/>
    </xf>
    <xf numFmtId="38" fontId="0" fillId="0" borderId="9" xfId="1" applyFont="1" applyBorder="1" applyAlignment="1">
      <alignment horizontal="center" vertical="center" shrinkToFit="1"/>
    </xf>
    <xf numFmtId="38" fontId="0" fillId="0" borderId="21" xfId="1" applyFont="1" applyBorder="1" applyAlignment="1">
      <alignment horizontal="center" vertical="center" shrinkToFit="1"/>
    </xf>
    <xf numFmtId="38" fontId="0" fillId="0" borderId="22" xfId="1" applyFont="1" applyBorder="1" applyAlignment="1">
      <alignment horizontal="center" vertical="center" shrinkToFit="1"/>
    </xf>
    <xf numFmtId="38" fontId="0" fillId="0" borderId="23" xfId="1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38" fontId="2" fillId="0" borderId="3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B1" zoomScaleNormal="100" workbookViewId="0">
      <selection activeCell="E18" sqref="E18"/>
    </sheetView>
  </sheetViews>
  <sheetFormatPr defaultRowHeight="13.5"/>
  <cols>
    <col min="1" max="1" width="8.25" hidden="1" customWidth="1"/>
    <col min="2" max="2" width="10.5" customWidth="1"/>
    <col min="3" max="3" width="0" style="1" hidden="1" customWidth="1"/>
    <col min="4" max="5" width="9" style="1"/>
    <col min="6" max="6" width="10.375" customWidth="1"/>
    <col min="7" max="12" width="9" style="1"/>
  </cols>
  <sheetData>
    <row r="1" spans="1:12" ht="14.25" thickBot="1"/>
    <row r="2" spans="1:12">
      <c r="A2" s="9"/>
      <c r="B2" s="54"/>
      <c r="C2" s="52" t="s">
        <v>8</v>
      </c>
      <c r="D2" s="50" t="s">
        <v>8</v>
      </c>
      <c r="E2" s="50" t="s">
        <v>20</v>
      </c>
      <c r="F2" s="30" t="s">
        <v>12</v>
      </c>
      <c r="G2" s="46" t="s">
        <v>16</v>
      </c>
      <c r="H2" s="47"/>
      <c r="I2" s="48"/>
      <c r="J2" s="49" t="s">
        <v>17</v>
      </c>
      <c r="K2" s="47"/>
      <c r="L2" s="48"/>
    </row>
    <row r="3" spans="1:12" ht="14.25" thickBot="1">
      <c r="A3" s="10"/>
      <c r="B3" s="55"/>
      <c r="C3" s="53"/>
      <c r="D3" s="51"/>
      <c r="E3" s="51"/>
      <c r="F3" s="31" t="s">
        <v>18</v>
      </c>
      <c r="G3" s="40" t="s">
        <v>8</v>
      </c>
      <c r="H3" s="28" t="s">
        <v>20</v>
      </c>
      <c r="I3" s="29" t="s">
        <v>19</v>
      </c>
      <c r="J3" s="37" t="s">
        <v>8</v>
      </c>
      <c r="K3" s="28" t="s">
        <v>20</v>
      </c>
      <c r="L3" s="29" t="s">
        <v>19</v>
      </c>
    </row>
    <row r="4" spans="1:12">
      <c r="A4" s="11" t="s">
        <v>5</v>
      </c>
      <c r="B4" s="56" t="s">
        <v>5</v>
      </c>
      <c r="C4" s="16">
        <v>0</v>
      </c>
      <c r="D4" s="6">
        <f t="shared" ref="D4:D13" si="0">G4+J4</f>
        <v>0</v>
      </c>
      <c r="E4" s="6">
        <f t="shared" ref="E4:E13" si="1">H4+K4</f>
        <v>0</v>
      </c>
      <c r="F4" s="32">
        <f t="shared" ref="F4:F13" si="2">I4+L4</f>
        <v>0</v>
      </c>
      <c r="G4" s="41">
        <v>0</v>
      </c>
      <c r="H4" s="5">
        <v>0</v>
      </c>
      <c r="I4" s="15">
        <f>H4</f>
        <v>0</v>
      </c>
      <c r="J4" s="19">
        <v>0</v>
      </c>
      <c r="K4" s="5">
        <v>0</v>
      </c>
      <c r="L4" s="15">
        <f>K4</f>
        <v>0</v>
      </c>
    </row>
    <row r="5" spans="1:12">
      <c r="A5" s="11" t="s">
        <v>3</v>
      </c>
      <c r="B5" s="57" t="s">
        <v>3</v>
      </c>
      <c r="C5" s="17">
        <v>0</v>
      </c>
      <c r="D5" s="3">
        <f t="shared" si="0"/>
        <v>0</v>
      </c>
      <c r="E5" s="3">
        <f t="shared" si="1"/>
        <v>683</v>
      </c>
      <c r="F5" s="33">
        <f t="shared" si="2"/>
        <v>0</v>
      </c>
      <c r="G5" s="42">
        <v>0</v>
      </c>
      <c r="H5" s="2">
        <v>0</v>
      </c>
      <c r="I5" s="12">
        <f t="shared" ref="I5:I8" si="3">H5</f>
        <v>0</v>
      </c>
      <c r="J5" s="18">
        <v>0</v>
      </c>
      <c r="K5" s="2">
        <v>683</v>
      </c>
      <c r="L5" s="13">
        <v>0</v>
      </c>
    </row>
    <row r="6" spans="1:12">
      <c r="A6" s="11" t="s">
        <v>6</v>
      </c>
      <c r="B6" s="57" t="s">
        <v>13</v>
      </c>
      <c r="C6" s="18">
        <v>2765</v>
      </c>
      <c r="D6" s="3">
        <f t="shared" si="0"/>
        <v>517</v>
      </c>
      <c r="E6" s="3">
        <f t="shared" si="1"/>
        <v>110</v>
      </c>
      <c r="F6" s="33">
        <f t="shared" si="2"/>
        <v>110</v>
      </c>
      <c r="G6" s="42">
        <v>517</v>
      </c>
      <c r="H6" s="2">
        <v>110</v>
      </c>
      <c r="I6" s="12">
        <f t="shared" si="3"/>
        <v>110</v>
      </c>
      <c r="J6" s="18">
        <v>0</v>
      </c>
      <c r="K6" s="2">
        <v>0</v>
      </c>
      <c r="L6" s="12">
        <f t="shared" ref="L6:L8" si="4">K6</f>
        <v>0</v>
      </c>
    </row>
    <row r="7" spans="1:12">
      <c r="A7" s="11" t="s">
        <v>6</v>
      </c>
      <c r="B7" s="57" t="s">
        <v>14</v>
      </c>
      <c r="C7" s="18"/>
      <c r="D7" s="3">
        <f t="shared" si="0"/>
        <v>1000</v>
      </c>
      <c r="E7" s="3">
        <f t="shared" si="1"/>
        <v>1000</v>
      </c>
      <c r="F7" s="33">
        <f t="shared" si="2"/>
        <v>1000</v>
      </c>
      <c r="G7" s="42">
        <v>1000</v>
      </c>
      <c r="H7" s="2">
        <v>1000</v>
      </c>
      <c r="I7" s="12">
        <f t="shared" si="3"/>
        <v>1000</v>
      </c>
      <c r="J7" s="18">
        <v>0</v>
      </c>
      <c r="K7" s="2">
        <v>0</v>
      </c>
      <c r="L7" s="12">
        <f t="shared" si="4"/>
        <v>0</v>
      </c>
    </row>
    <row r="8" spans="1:12">
      <c r="A8" s="11" t="s">
        <v>2</v>
      </c>
      <c r="B8" s="59" t="s">
        <v>2</v>
      </c>
      <c r="C8" s="60">
        <v>408</v>
      </c>
      <c r="D8" s="21">
        <f t="shared" si="0"/>
        <v>408</v>
      </c>
      <c r="E8" s="21">
        <f t="shared" si="1"/>
        <v>295</v>
      </c>
      <c r="F8" s="35">
        <f t="shared" si="2"/>
        <v>295</v>
      </c>
      <c r="G8" s="44">
        <v>47</v>
      </c>
      <c r="H8" s="22">
        <v>0</v>
      </c>
      <c r="I8" s="23">
        <f t="shared" si="3"/>
        <v>0</v>
      </c>
      <c r="J8" s="20">
        <v>361</v>
      </c>
      <c r="K8" s="22">
        <v>295</v>
      </c>
      <c r="L8" s="23">
        <f t="shared" si="4"/>
        <v>295</v>
      </c>
    </row>
    <row r="9" spans="1:12" ht="14.25" thickBot="1">
      <c r="A9" s="11" t="s">
        <v>7</v>
      </c>
      <c r="B9" s="58" t="s">
        <v>7</v>
      </c>
      <c r="C9" s="38">
        <v>11800</v>
      </c>
      <c r="D9" s="7">
        <f>G9+J9</f>
        <v>0</v>
      </c>
      <c r="E9" s="7">
        <f>H9+K9</f>
        <v>0</v>
      </c>
      <c r="F9" s="34">
        <f>I9+L9</f>
        <v>0</v>
      </c>
      <c r="G9" s="43">
        <v>0</v>
      </c>
      <c r="H9" s="8">
        <v>0</v>
      </c>
      <c r="I9" s="14">
        <f>ROUNDUP((G9*0.958),0)</f>
        <v>0</v>
      </c>
      <c r="J9" s="38">
        <v>0</v>
      </c>
      <c r="K9" s="8">
        <v>0</v>
      </c>
      <c r="L9" s="14">
        <f t="shared" ref="L9" si="5">ROUNDUP((J9*0.958),0)</f>
        <v>0</v>
      </c>
    </row>
    <row r="10" spans="1:12" ht="14.25" thickTop="1">
      <c r="A10" s="11" t="s">
        <v>6</v>
      </c>
      <c r="B10" s="56" t="s">
        <v>15</v>
      </c>
      <c r="C10" s="19"/>
      <c r="D10" s="6">
        <f t="shared" si="0"/>
        <v>3173</v>
      </c>
      <c r="E10" s="6">
        <f t="shared" si="1"/>
        <v>3173</v>
      </c>
      <c r="F10" s="32">
        <f t="shared" si="2"/>
        <v>3040</v>
      </c>
      <c r="G10" s="41">
        <v>3173</v>
      </c>
      <c r="H10" s="5">
        <v>3173</v>
      </c>
      <c r="I10" s="15">
        <f>ROUNDUP((G10*0.958),0)</f>
        <v>3040</v>
      </c>
      <c r="J10" s="19">
        <v>0</v>
      </c>
      <c r="K10" s="5">
        <v>0</v>
      </c>
      <c r="L10" s="15">
        <f t="shared" ref="L10" si="6">ROUNDUP((J10*0.958),0)</f>
        <v>0</v>
      </c>
    </row>
    <row r="11" spans="1:12">
      <c r="A11" s="11" t="s">
        <v>0</v>
      </c>
      <c r="B11" s="57" t="s">
        <v>10</v>
      </c>
      <c r="C11" s="17">
        <v>105094</v>
      </c>
      <c r="D11" s="3">
        <f t="shared" si="0"/>
        <v>105094</v>
      </c>
      <c r="E11" s="3">
        <f t="shared" si="1"/>
        <v>112250</v>
      </c>
      <c r="F11" s="33">
        <f t="shared" si="2"/>
        <v>100681</v>
      </c>
      <c r="G11" s="42">
        <v>24211</v>
      </c>
      <c r="H11" s="2">
        <v>24065</v>
      </c>
      <c r="I11" s="12">
        <f>ROUNDUP((G11*0.958),0)</f>
        <v>23195</v>
      </c>
      <c r="J11" s="18">
        <v>80883</v>
      </c>
      <c r="K11" s="2">
        <v>88185</v>
      </c>
      <c r="L11" s="12">
        <f t="shared" ref="L11" si="7">ROUNDUP((J11*0.958),0)</f>
        <v>77486</v>
      </c>
    </row>
    <row r="12" spans="1:12">
      <c r="A12" s="11" t="s">
        <v>1</v>
      </c>
      <c r="B12" s="57" t="s">
        <v>9</v>
      </c>
      <c r="C12" s="17">
        <v>2372</v>
      </c>
      <c r="D12" s="3">
        <f t="shared" si="0"/>
        <v>2372</v>
      </c>
      <c r="E12" s="3">
        <f t="shared" si="1"/>
        <v>1921</v>
      </c>
      <c r="F12" s="33">
        <f t="shared" si="2"/>
        <v>2273</v>
      </c>
      <c r="G12" s="42">
        <v>1316</v>
      </c>
      <c r="H12" s="2">
        <v>943</v>
      </c>
      <c r="I12" s="12">
        <f>ROUNDUP((G12*0.958),0)</f>
        <v>1261</v>
      </c>
      <c r="J12" s="18">
        <v>1056</v>
      </c>
      <c r="K12" s="2">
        <v>978</v>
      </c>
      <c r="L12" s="12">
        <f t="shared" ref="L12" si="8">ROUNDUP((J12*0.958),0)</f>
        <v>1012</v>
      </c>
    </row>
    <row r="13" spans="1:12" ht="14.25" thickBot="1">
      <c r="A13" s="11" t="s">
        <v>4</v>
      </c>
      <c r="B13" s="57" t="s">
        <v>11</v>
      </c>
      <c r="C13" s="17">
        <v>123735</v>
      </c>
      <c r="D13" s="3">
        <f t="shared" si="0"/>
        <v>123735</v>
      </c>
      <c r="E13" s="3">
        <f t="shared" si="1"/>
        <v>120611</v>
      </c>
      <c r="F13" s="33">
        <f t="shared" si="2"/>
        <v>118539</v>
      </c>
      <c r="G13" s="42">
        <v>27067</v>
      </c>
      <c r="H13" s="2">
        <v>23505</v>
      </c>
      <c r="I13" s="12">
        <f>ROUNDUP((G13*0.958),0)</f>
        <v>25931</v>
      </c>
      <c r="J13" s="18">
        <v>96668</v>
      </c>
      <c r="K13" s="2">
        <v>97106</v>
      </c>
      <c r="L13" s="12">
        <f t="shared" ref="L13" si="9">ROUNDUP((J13*0.958),0)</f>
        <v>92608</v>
      </c>
    </row>
    <row r="14" spans="1:12" ht="14.25" thickBot="1">
      <c r="A14" s="11"/>
      <c r="B14" s="24"/>
      <c r="C14" s="25">
        <f>SUM(C4:C13)</f>
        <v>246174</v>
      </c>
      <c r="D14" s="26">
        <f>SUM(D4:D13)</f>
        <v>236299</v>
      </c>
      <c r="E14" s="26">
        <f>SUM(E4:E13)</f>
        <v>240043</v>
      </c>
      <c r="F14" s="36">
        <f>SUM(F4:F13)</f>
        <v>225938</v>
      </c>
      <c r="G14" s="45">
        <f>SUM(G4:G13)</f>
        <v>57331</v>
      </c>
      <c r="H14" s="26">
        <f>SUM(H4:H13)</f>
        <v>52796</v>
      </c>
      <c r="I14" s="27">
        <f>SUM(I4:I13)</f>
        <v>54537</v>
      </c>
      <c r="J14" s="39">
        <f>SUM(J4:J13)</f>
        <v>178968</v>
      </c>
      <c r="K14" s="26">
        <f>SUM(K4:K13)</f>
        <v>187247</v>
      </c>
      <c r="L14" s="27">
        <f>SUM(L4:L13)</f>
        <v>171401</v>
      </c>
    </row>
    <row r="16" spans="1:12">
      <c r="F16" s="4">
        <f>F14-D14</f>
        <v>-10361</v>
      </c>
    </row>
  </sheetData>
  <mergeCells count="6">
    <mergeCell ref="G2:I2"/>
    <mergeCell ref="J2:L2"/>
    <mergeCell ref="D2:D3"/>
    <mergeCell ref="C2:C3"/>
    <mergeCell ref="B2:B3"/>
    <mergeCell ref="E2:E3"/>
  </mergeCells>
  <phoneticPr fontId="3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 </cp:lastModifiedBy>
  <dcterms:created xsi:type="dcterms:W3CDTF">2013-12-16T17:11:34Z</dcterms:created>
  <dcterms:modified xsi:type="dcterms:W3CDTF">2013-12-17T00:12:01Z</dcterms:modified>
</cp:coreProperties>
</file>